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bejb\Desktop\"/>
    </mc:Choice>
  </mc:AlternateContent>
  <xr:revisionPtr revIDLastSave="0" documentId="8_{3104FC43-40EF-4CAA-9B92-91B11F09F62E}" xr6:coauthVersionLast="47" xr6:coauthVersionMax="47" xr10:uidLastSave="{00000000-0000-0000-0000-000000000000}"/>
  <bookViews>
    <workbookView xWindow="-108" yWindow="-108" windowWidth="23256" windowHeight="12576" tabRatio="848" xr2:uid="{1CEF5198-7F2F-4265-AF5F-2414F5B7AE3B}"/>
  </bookViews>
  <sheets>
    <sheet name="About" sheetId="8" r:id="rId1"/>
    <sheet name="SBR1 Transactions &amp; Errors" sheetId="5" r:id="rId2"/>
    <sheet name="SBR2 Transactions" sheetId="6" r:id="rId3"/>
    <sheet name="SBR2 Errors" sheetId="7" r:id="rId4"/>
  </sheets>
  <externalReferences>
    <externalReference r:id="rId5"/>
    <externalReference r:id="rId6"/>
  </externalReferences>
  <definedNames>
    <definedName name="_xlnm._FilterDatabase" localSheetId="1" hidden="1">'SBR1 Transactions &amp; Errors'!$E$2:$I$2</definedName>
    <definedName name="_xlnm._FilterDatabase" localSheetId="3" hidden="1">'SBR2 Errors'!$A$2:$K$2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7" i="7" l="1" a="1"/>
  <c r="B37" i="7" s="1"/>
  <c r="H51" i="7" a="1"/>
  <c r="H51" i="7" s="1"/>
  <c r="B31" i="7" a="1"/>
  <c r="B31" i="7" s="1"/>
  <c r="E28" i="7" a="1"/>
  <c r="E28" i="7" s="1"/>
  <c r="B28" i="7" a="1"/>
  <c r="B28" i="7" s="1"/>
  <c r="E26" i="7" a="1"/>
  <c r="E26" i="7" s="1"/>
  <c r="B26" i="7" a="1"/>
  <c r="B26" i="7" s="1"/>
  <c r="E51" i="7" a="1"/>
  <c r="E51" i="7" s="1"/>
  <c r="B51" i="7" a="1"/>
  <c r="B51" i="7" s="1"/>
  <c r="B50" i="7" a="1"/>
  <c r="B50" i="7" s="1"/>
  <c r="B44" i="7" a="1"/>
  <c r="B44" i="7" s="1"/>
  <c r="B42" i="7" a="1"/>
  <c r="B42" i="7" s="1"/>
  <c r="D40" i="7" a="1"/>
  <c r="D40" i="7" s="1"/>
  <c r="B40" i="7" a="1"/>
  <c r="B40" i="7" s="1"/>
  <c r="B39" i="7" a="1"/>
  <c r="B39" i="7" s="1"/>
  <c r="B38" i="7" a="1"/>
  <c r="B38" i="7" s="1"/>
  <c r="E24" i="7" a="1"/>
  <c r="E24" i="7" s="1"/>
  <c r="B24" i="7" a="1"/>
  <c r="B24" i="7" s="1"/>
  <c r="E22" i="7" a="1"/>
  <c r="E22" i="7" s="1"/>
  <c r="B22" i="7" a="1"/>
  <c r="B22" i="7" s="1"/>
  <c r="H50" i="7" a="1"/>
  <c r="H50" i="7" s="1"/>
  <c r="B48" i="7" a="1"/>
  <c r="B48" i="7" s="1"/>
  <c r="B47" i="7" a="1"/>
  <c r="B47" i="7" s="1"/>
  <c r="H48" i="7" a="1"/>
  <c r="H48" i="7" s="1"/>
  <c r="H49" i="7" a="1"/>
  <c r="H49" i="7" s="1"/>
  <c r="H47" i="7" a="1"/>
  <c r="H47" i="7" s="1"/>
  <c r="H46" i="7" a="1"/>
  <c r="H46" i="7" s="1"/>
  <c r="H44" i="7" a="1"/>
  <c r="H44" i="7" s="1"/>
  <c r="H42" i="7" a="1"/>
  <c r="H42" i="7" s="1"/>
  <c r="B55" i="7" a="1"/>
  <c r="B55" i="7" s="1"/>
  <c r="B21" i="7" a="1"/>
  <c r="B21" i="7" s="1"/>
  <c r="B18" i="7" a="1"/>
  <c r="B18" i="7" s="1"/>
  <c r="B16" i="7" a="1"/>
  <c r="B16" i="7" s="1"/>
  <c r="B14" i="7" a="1"/>
  <c r="B14" i="7" s="1"/>
  <c r="B12" i="7" a="1"/>
  <c r="B12" i="7" s="1"/>
  <c r="B10" i="7" a="1"/>
  <c r="B10" i="7" s="1"/>
  <c r="E8" i="7" a="1"/>
  <c r="E8" i="7" s="1"/>
  <c r="B8" i="7" a="1"/>
  <c r="B8" i="7" s="1"/>
  <c r="H39" i="7" a="1"/>
  <c r="H39" i="7" s="1"/>
  <c r="H33" i="7" a="1"/>
  <c r="H33" i="7" s="1"/>
  <c r="H28" i="7" a="1"/>
  <c r="H28" i="7" s="1"/>
  <c r="H25" i="7" a="1"/>
  <c r="H25" i="7" s="1"/>
  <c r="H19" i="7" a="1"/>
  <c r="H19" i="7" s="1"/>
  <c r="E3" i="7" a="1"/>
  <c r="E3" i="7" s="1"/>
  <c r="B3" i="7" a="1"/>
  <c r="B3" i="7" s="1"/>
  <c r="H13" i="7" a="1"/>
  <c r="H13" i="7" s="1"/>
  <c r="H12" i="7" a="1"/>
  <c r="H12" i="7" s="1"/>
  <c r="H11" i="7" a="1"/>
  <c r="H11" i="7" s="1"/>
  <c r="H10" i="7" a="1"/>
  <c r="H10" i="7" s="1"/>
  <c r="I9" i="7" a="1"/>
  <c r="I9" i="7" s="1"/>
  <c r="H5" i="7" a="1"/>
  <c r="H5" i="7" s="1"/>
  <c r="F52" i="6" a="1"/>
  <c r="F52" i="6" s="1"/>
  <c r="B33" i="6" a="1"/>
  <c r="B33" i="6" s="1"/>
  <c r="B32" i="6" a="1"/>
  <c r="B32" i="6" s="1"/>
  <c r="B30" i="6" a="1"/>
  <c r="B30" i="6" s="1"/>
  <c r="B28" i="6" a="1"/>
  <c r="B28" i="6" s="1"/>
  <c r="B54" i="6" a="1"/>
  <c r="B54" i="6" s="1"/>
  <c r="B53" i="6" a="1"/>
  <c r="B53" i="6" s="1"/>
  <c r="B47" i="6" a="1"/>
  <c r="B47" i="6" s="1"/>
  <c r="B45" i="6" a="1"/>
  <c r="B45" i="6" s="1"/>
  <c r="B43" i="6" a="1"/>
  <c r="B43" i="6" s="1"/>
  <c r="B42" i="6" a="1"/>
  <c r="B42" i="6" s="1"/>
  <c r="B41" i="6" a="1"/>
  <c r="B41" i="6" s="1"/>
  <c r="B26" i="6" a="1"/>
  <c r="B26" i="6" s="1"/>
  <c r="B40" i="6" a="1"/>
  <c r="B40" i="6" s="1"/>
  <c r="B24" i="6" a="1"/>
  <c r="B24" i="6" s="1"/>
  <c r="F51" i="6" a="1"/>
  <c r="F51" i="6" s="1"/>
  <c r="E50" i="7"/>
  <c r="E44" i="7"/>
  <c r="K11" i="7"/>
  <c r="E41" i="7"/>
  <c r="B50" i="6" l="1" a="1"/>
  <c r="B50" i="6" s="1"/>
  <c r="F50" i="6" a="1"/>
  <c r="F50" i="6" s="1"/>
  <c r="F49" i="6" a="1"/>
  <c r="F49" i="6" s="1"/>
  <c r="F48" i="6" a="1"/>
  <c r="F48" i="6" s="1"/>
  <c r="F47" i="6" a="1"/>
  <c r="F47" i="6" s="1"/>
  <c r="F46" i="6" a="1"/>
  <c r="F46" i="6" s="1"/>
  <c r="F45" i="6" a="1"/>
  <c r="F45" i="6" s="1"/>
  <c r="F43" i="6" a="1"/>
  <c r="F43" i="6" s="1"/>
  <c r="F56" i="6" a="1"/>
  <c r="F56" i="6" s="1"/>
  <c r="B23" i="6" a="1"/>
  <c r="B23" i="6" s="1"/>
  <c r="B20" i="6" a="1"/>
  <c r="B20" i="6" s="1"/>
  <c r="F42" i="6" a="1"/>
  <c r="F42" i="6" s="1"/>
  <c r="B37" i="6" a="1"/>
  <c r="B37" i="6" s="1"/>
  <c r="B16" i="6" a="1"/>
  <c r="B16" i="6" s="1"/>
  <c r="B14" i="6" a="1"/>
  <c r="B14" i="6" s="1"/>
  <c r="B12" i="6" a="1"/>
  <c r="B12" i="6" s="1"/>
  <c r="B10" i="6" a="1"/>
  <c r="B10" i="6" s="1"/>
  <c r="B9" i="6" a="1"/>
  <c r="B9" i="6" s="1"/>
  <c r="F40" i="6" a="1"/>
  <c r="F40" i="6" s="1"/>
  <c r="F34" i="6" a="1"/>
  <c r="F34" i="6" s="1"/>
  <c r="F29" i="6" a="1"/>
  <c r="F29" i="6" s="1"/>
  <c r="F26" i="6" a="1"/>
  <c r="F26" i="6" s="1"/>
  <c r="F24" i="6" a="1"/>
  <c r="F24" i="6" s="1"/>
  <c r="F23" i="6" a="1"/>
  <c r="F23" i="6" s="1"/>
  <c r="F20" i="6" a="1"/>
  <c r="F20" i="6" s="1"/>
  <c r="B5" i="6" a="1"/>
  <c r="B5" i="6" s="1"/>
  <c r="F16" i="6" a="1"/>
  <c r="F16" i="6" s="1"/>
  <c r="F14" i="6" a="1"/>
  <c r="F14" i="6" s="1"/>
  <c r="F13" i="6" a="1"/>
  <c r="F13" i="6" s="1"/>
  <c r="F12" i="6" a="1"/>
  <c r="F12" i="6" s="1"/>
  <c r="B3" i="6" a="1"/>
  <c r="B3" i="6" s="1"/>
  <c r="F55" i="6" a="1"/>
  <c r="F55" i="6" s="1"/>
  <c r="F10" i="6" a="1"/>
  <c r="F10" i="6" s="1"/>
  <c r="F6" i="6" a="1"/>
  <c r="F6" i="6" s="1"/>
  <c r="F10" i="5" a="1"/>
  <c r="F10" i="5" s="1"/>
  <c r="F25" i="5" a="1"/>
  <c r="F25" i="5" s="1"/>
  <c r="F8" i="5" a="1"/>
  <c r="F8" i="5" s="1"/>
  <c r="G23" i="5" a="1"/>
  <c r="G23" i="5" s="1"/>
  <c r="F3" i="5" a="1"/>
  <c r="F3" i="5" s="1"/>
  <c r="H31" i="5" a="1"/>
  <c r="H31" i="5" s="1"/>
  <c r="F31" i="5" a="1"/>
  <c r="F31" i="5" s="1"/>
  <c r="F20" i="5" a="1"/>
  <c r="F20" i="5" s="1"/>
  <c r="G19" i="5" a="1"/>
  <c r="G19" i="5" s="1"/>
  <c r="G18" i="5" a="1"/>
  <c r="G18" i="5" s="1"/>
  <c r="G17" i="5" a="1"/>
  <c r="G17" i="5" s="1"/>
  <c r="G16" i="5" a="1"/>
  <c r="G16" i="5" s="1"/>
  <c r="F15" i="5" a="1"/>
  <c r="F15" i="5" s="1"/>
  <c r="G14" i="5" a="1"/>
  <c r="G14" i="5" s="1"/>
  <c r="B13" i="5" a="1"/>
  <c r="B13" i="5" s="1"/>
  <c r="B30" i="5" a="1"/>
  <c r="B30" i="5" s="1"/>
  <c r="B28" i="5" a="1"/>
  <c r="B28" i="5" s="1"/>
  <c r="B11" i="5" a="1"/>
  <c r="B11" i="5" s="1"/>
  <c r="B26" i="5" a="1"/>
  <c r="B26" i="5" s="1"/>
  <c r="B7" i="5" a="1"/>
  <c r="B7" i="5" s="1"/>
  <c r="B3" i="5" l="1" a="1"/>
  <c r="B3" i="5" s="1"/>
  <c r="B34" i="5" a="1"/>
  <c r="B34" i="5" s="1"/>
  <c r="B23" i="5" a="1"/>
  <c r="B23" i="5" s="1"/>
  <c r="B22" i="5" a="1"/>
  <c r="B22" i="5" s="1"/>
  <c r="B21" i="5" a="1"/>
  <c r="B21" i="5" s="1"/>
  <c r="B20" i="5" a="1"/>
  <c r="B20" i="5" s="1"/>
  <c r="B19" i="5" a="1"/>
  <c r="B19" i="5" s="1"/>
  <c r="B18" i="5" a="1"/>
  <c r="B18" i="5" s="1"/>
  <c r="B17" i="5" a="1"/>
  <c r="B17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<sst xmlns="http://schemas.openxmlformats.org/spreadsheetml/2006/main" count="336" uniqueCount="173">
  <si>
    <t>Count</t>
  </si>
  <si>
    <t># DSPs</t>
  </si>
  <si>
    <t>cgnft submit</t>
  </si>
  <si>
    <t>ctr lodge</t>
  </si>
  <si>
    <t>ctr prelodge</t>
  </si>
  <si>
    <t>ctr submit</t>
  </si>
  <si>
    <t>ctr validate</t>
  </si>
  <si>
    <t>empwthsprdtl get</t>
  </si>
  <si>
    <t>fbt submit</t>
  </si>
  <si>
    <t xml:space="preserve">fbt validate </t>
  </si>
  <si>
    <t>fbtlgcy validate</t>
  </si>
  <si>
    <t>fitr submit</t>
  </si>
  <si>
    <t>fitr validate</t>
  </si>
  <si>
    <t>fter submit</t>
  </si>
  <si>
    <t>fter validate</t>
  </si>
  <si>
    <t>iee submit</t>
  </si>
  <si>
    <t>iitr get</t>
  </si>
  <si>
    <t>iitr submit</t>
  </si>
  <si>
    <t>iitr validate</t>
  </si>
  <si>
    <t>iitrprfl get</t>
  </si>
  <si>
    <t>ptr submit</t>
  </si>
  <si>
    <t>ptr validate</t>
  </si>
  <si>
    <t>smsfar lodge</t>
  </si>
  <si>
    <t>smsfar prelodge</t>
  </si>
  <si>
    <t>smsfar submit</t>
  </si>
  <si>
    <t>smsfar validate</t>
  </si>
  <si>
    <t>trt lodge</t>
  </si>
  <si>
    <t>trt prelodge</t>
  </si>
  <si>
    <t>trt submit</t>
  </si>
  <si>
    <t>trt validate</t>
  </si>
  <si>
    <t>trtami submit</t>
  </si>
  <si>
    <t>trtami validate</t>
  </si>
  <si>
    <t>trustannualreport submit</t>
  </si>
  <si>
    <t xml:space="preserve">trusttfnreport submit </t>
  </si>
  <si>
    <t xml:space="preserve">Tax Time Services </t>
  </si>
  <si>
    <t>Superannuation Services</t>
  </si>
  <si>
    <t>smat2 list</t>
  </si>
  <si>
    <t>smsfmbrvrfy get</t>
  </si>
  <si>
    <t>smsfvrfy get</t>
  </si>
  <si>
    <t>sprmbracctx cancel</t>
  </si>
  <si>
    <t>sprmbracctx submit</t>
  </si>
  <si>
    <t>sprmbrinfo get</t>
  </si>
  <si>
    <t>sprmbrinfo submit</t>
  </si>
  <si>
    <t>stic submit</t>
  </si>
  <si>
    <t>Registration Services</t>
  </si>
  <si>
    <t>abnreg lodge</t>
  </si>
  <si>
    <t>abnregdtl prefill</t>
  </si>
  <si>
    <t>abnregent prefill</t>
  </si>
  <si>
    <t>abnregpoi prelodge</t>
  </si>
  <si>
    <t>abnregsts prefill</t>
  </si>
  <si>
    <t>abnregtaxadd lodge</t>
  </si>
  <si>
    <t>ps lodge</t>
  </si>
  <si>
    <t>ps prelodge</t>
  </si>
  <si>
    <t>payevnt submit</t>
  </si>
  <si>
    <t>payevnt update</t>
  </si>
  <si>
    <t>tfnd lodge</t>
  </si>
  <si>
    <t>tfnd prelodge</t>
  </si>
  <si>
    <t>tfnd submit</t>
  </si>
  <si>
    <t>tpar lodge</t>
  </si>
  <si>
    <t>tpar prelodge</t>
  </si>
  <si>
    <t>tpar submit</t>
  </si>
  <si>
    <t>tpar validate</t>
  </si>
  <si>
    <t>Payroll Services</t>
  </si>
  <si>
    <t>as prefill</t>
  </si>
  <si>
    <t>as list</t>
  </si>
  <si>
    <t>as lodge</t>
  </si>
  <si>
    <t>as prelodge</t>
  </si>
  <si>
    <t>as get</t>
  </si>
  <si>
    <t>as submit</t>
  </si>
  <si>
    <t>as validate</t>
  </si>
  <si>
    <t>asmt get</t>
  </si>
  <si>
    <t>asmt list</t>
  </si>
  <si>
    <t>clntacc list</t>
  </si>
  <si>
    <t>clntaccsum list</t>
  </si>
  <si>
    <t>clntcomm get</t>
  </si>
  <si>
    <t>clntcomm list</t>
  </si>
  <si>
    <t>commpref get</t>
  </si>
  <si>
    <t>commpref list</t>
  </si>
  <si>
    <t>commpref submit</t>
  </si>
  <si>
    <t>cuaddr submit 16</t>
  </si>
  <si>
    <t>cuaddr validate 16</t>
  </si>
  <si>
    <t>cuassoc list</t>
  </si>
  <si>
    <t>cuauthdcntct submit</t>
  </si>
  <si>
    <t>cuauthdcntct validate</t>
  </si>
  <si>
    <t>cudtl get 16</t>
  </si>
  <si>
    <t>cudtl submit 16</t>
  </si>
  <si>
    <t>cufi list 16</t>
  </si>
  <si>
    <t>cufi submit 16</t>
  </si>
  <si>
    <t>curel list</t>
  </si>
  <si>
    <t>curel remove</t>
  </si>
  <si>
    <t>curel search</t>
  </si>
  <si>
    <t>curel submit</t>
  </si>
  <si>
    <t>curel validate</t>
  </si>
  <si>
    <t>PLS Services</t>
  </si>
  <si>
    <t>curnn submit</t>
  </si>
  <si>
    <t>grpt get</t>
  </si>
  <si>
    <t>ldg get</t>
  </si>
  <si>
    <t>ldglst list</t>
  </si>
  <si>
    <t>ldgprog list</t>
  </si>
  <si>
    <t>odrpt list</t>
  </si>
  <si>
    <t>txlst list</t>
  </si>
  <si>
    <t>mat submit</t>
  </si>
  <si>
    <t>prn get</t>
  </si>
  <si>
    <t>Other Services</t>
  </si>
  <si>
    <t>#DSPs</t>
  </si>
  <si>
    <t>lcmsf submit</t>
  </si>
  <si>
    <t>fbtlgcy submit</t>
  </si>
  <si>
    <t>abnreghlp prefill</t>
  </si>
  <si>
    <t>SBR1 - Errors</t>
  </si>
  <si>
    <t>Auth</t>
  </si>
  <si>
    <t>Val</t>
  </si>
  <si>
    <t>B/E</t>
  </si>
  <si>
    <t>Syst</t>
  </si>
  <si>
    <t>ptr prelodge</t>
  </si>
  <si>
    <t>trusttfnreport submit</t>
  </si>
  <si>
    <t>fbt validate</t>
  </si>
  <si>
    <t>cuaddr submit</t>
  </si>
  <si>
    <t>cuaddr validate</t>
  </si>
  <si>
    <t>cudtl get</t>
  </si>
  <si>
    <t>cudtl submit</t>
  </si>
  <si>
    <t>cufi list</t>
  </si>
  <si>
    <t>cufi submit</t>
  </si>
  <si>
    <t>curel validate remove</t>
  </si>
  <si>
    <t>SBR 2 Errors</t>
  </si>
  <si>
    <t>PLS Service</t>
  </si>
  <si>
    <t>SBR2 Transactions</t>
  </si>
  <si>
    <t>Registration Errors</t>
  </si>
  <si>
    <t>Payroll  Errors</t>
  </si>
  <si>
    <t>Tax Time  Errors</t>
  </si>
  <si>
    <t>SBR1 Transactions</t>
  </si>
  <si>
    <t xml:space="preserve">Tax Time Errors </t>
  </si>
  <si>
    <t>PLS Errors</t>
  </si>
  <si>
    <t>Other Errors</t>
  </si>
  <si>
    <t>Payroll Errors</t>
  </si>
  <si>
    <t>PLS Service Errors</t>
  </si>
  <si>
    <t>cufi validate 16</t>
  </si>
  <si>
    <t>ldgnn submit</t>
  </si>
  <si>
    <t>ldgprgm list</t>
  </si>
  <si>
    <t>cbc submit</t>
  </si>
  <si>
    <t xml:space="preserve">Superannuation Errors </t>
  </si>
  <si>
    <t>Official - External</t>
  </si>
  <si>
    <r>
      <rPr>
        <b/>
        <sz val="8"/>
        <color theme="1"/>
        <rFont val="Calibri"/>
        <family val="2"/>
        <scheme val="minor"/>
      </rPr>
      <t>Metrics | Service details for 2023</t>
    </r>
    <r>
      <rPr>
        <sz val="8"/>
        <color theme="1"/>
        <rFont val="Calibri"/>
        <family val="2"/>
        <scheme val="minor"/>
      </rPr>
      <t xml:space="preserve">
The transaction count only includes services where transactions have been submitted during the year of 2023. Services with a zero count are not included in the table. Services with multiple collaboration year details are consolidated in the single count. The count includes SRP and BRRP transactions. Note: Unique DSPs have been identified in the message header and is reliant on the DSP providing a unique single organisational name.</t>
    </r>
  </si>
  <si>
    <r>
      <rPr>
        <b/>
        <sz val="8"/>
        <color theme="1"/>
        <rFont val="Calibri"/>
        <family val="2"/>
        <scheme val="minor"/>
      </rPr>
      <t>Metrics| Error details per service type for 2023</t>
    </r>
    <r>
      <rPr>
        <sz val="8"/>
        <color theme="1"/>
        <rFont val="Calibri"/>
        <family val="2"/>
        <scheme val="minor"/>
      </rPr>
      <t xml:space="preserve">
The error count only includes services where transactions have been submitted during the year of 2023. The errors have been grouped into 4 broad categories to provide an understanding of where the error is occurring.  Services with multiple collaboration year details are consolidated in the single count. </t>
    </r>
  </si>
  <si>
    <t>fbt lodge</t>
  </si>
  <si>
    <t>fbt prelodge</t>
  </si>
  <si>
    <t>fter lodge</t>
  </si>
  <si>
    <t>fter prelodge</t>
  </si>
  <si>
    <t>ptr lodge</t>
  </si>
  <si>
    <t>accrole get</t>
  </si>
  <si>
    <t>accrole list</t>
  </si>
  <si>
    <t>accrole validate update</t>
  </si>
  <si>
    <t>cgttx get</t>
  </si>
  <si>
    <t>commpref validate</t>
  </si>
  <si>
    <t>cuaddr list 16</t>
  </si>
  <si>
    <t>cuec submit</t>
  </si>
  <si>
    <t>cureladd submit</t>
  </si>
  <si>
    <t>cureldelete submit</t>
  </si>
  <si>
    <t>dis submit</t>
  </si>
  <si>
    <t>dis validate</t>
  </si>
  <si>
    <t>elstagformat lodge</t>
  </si>
  <si>
    <t>etic list</t>
  </si>
  <si>
    <t>fvs get</t>
  </si>
  <si>
    <t>fvs list</t>
  </si>
  <si>
    <t>fvs submit</t>
  </si>
  <si>
    <t>iee validate</t>
  </si>
  <si>
    <t>ldg list</t>
  </si>
  <si>
    <t>payevntrecon list</t>
  </si>
  <si>
    <t>acrrole list</t>
  </si>
  <si>
    <t>cuaddr list</t>
  </si>
  <si>
    <t>cufi validate</t>
  </si>
  <si>
    <t>elstagformat</t>
  </si>
  <si>
    <r>
      <rPr>
        <b/>
        <sz val="9"/>
        <color theme="1"/>
        <rFont val="Calibri"/>
        <family val="2"/>
        <scheme val="minor"/>
      </rPr>
      <t>Metrics | Service details for 2023</t>
    </r>
    <r>
      <rPr>
        <sz val="9"/>
        <color theme="1"/>
        <rFont val="Calibri"/>
        <family val="2"/>
        <scheme val="minor"/>
      </rPr>
      <t xml:space="preserve">
The transaction count only includes services where transactions have been submitted during the year of 2023. Services with a zero count are not included in the table. Services with multiple collaboration year details are consolidated in the single count. The count includes SRP and BRRP transactions. Note: Unique DSPs have been identified in the message header and is reliant on the DSP providing a unique single organisational name.</t>
    </r>
  </si>
  <si>
    <r>
      <rPr>
        <b/>
        <sz val="9"/>
        <color theme="1"/>
        <rFont val="Calibri"/>
        <family val="2"/>
        <scheme val="minor"/>
      </rPr>
      <t>Metrics| Error details per service type for 2023</t>
    </r>
    <r>
      <rPr>
        <sz val="9"/>
        <color theme="1"/>
        <rFont val="Calibri"/>
        <family val="2"/>
        <scheme val="minor"/>
      </rPr>
      <t xml:space="preserve">
The error count only includes services where transactions have been submitted during the year of 2023. The errors have been grouped into 4 broad categories to provide an understanding of where the error is occurring.  Services with multiple collaboration year details are consolidated in the single count. 
</t>
    </r>
    <r>
      <rPr>
        <b/>
        <u/>
        <sz val="9"/>
        <color theme="1"/>
        <rFont val="Calibri"/>
        <family val="2"/>
        <scheme val="minor"/>
      </rPr>
      <t>LEGEND: Error Types</t>
    </r>
    <r>
      <rPr>
        <sz val="9"/>
        <color theme="1"/>
        <rFont val="Calibri"/>
        <family val="2"/>
        <scheme val="minor"/>
      </rPr>
      <t xml:space="preserve">
Auth = Failed Authorisation
Val =  Failed Validation
B/E = Back-end error
Syst = System/Data error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</si>
</sst>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sz val="9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0"/>
      <name val="Poppins"/>
    </font>
    <font>
      <b/>
      <sz val="18"/>
      <color theme="0"/>
      <name val="Poppins"/>
    </font>
    <font>
      <sz val="11"/>
      <color theme="0"/>
      <name val="Poppins"/>
    </font>
    <font>
      <b/>
      <u/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</fills>
  <borders count="45">
    <border>
      <left/>
      <right/>
      <top/>
      <bottom/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rgb="FF0F6FC6"/>
      </left>
      <right/>
      <top style="hair">
        <color rgb="FF0F6FC6"/>
      </top>
      <bottom style="hair">
        <color rgb="FF0F6FC6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 style="thin">
        <color indexed="64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/>
      <top style="thin">
        <color indexed="64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/>
      <bottom/>
      <diagonal/>
    </border>
    <border>
      <left/>
      <right style="hair">
        <color rgb="FF0F6FC6"/>
      </right>
      <top style="thin">
        <color indexed="64"/>
      </top>
      <bottom style="hair">
        <color rgb="FF0F6FC6"/>
      </bottom>
      <diagonal/>
    </border>
    <border>
      <left/>
      <right style="hair">
        <color rgb="FF0F6FC6"/>
      </right>
      <top style="hair">
        <color rgb="FF0F6FC6"/>
      </top>
      <bottom style="hair">
        <color rgb="FF0F6FC6"/>
      </bottom>
      <diagonal/>
    </border>
    <border>
      <left/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/>
      <diagonal/>
    </border>
    <border>
      <left style="hair">
        <color rgb="FF0F6FC6"/>
      </left>
      <right style="thin">
        <color indexed="64"/>
      </right>
      <top style="thin">
        <color indexed="64"/>
      </top>
      <bottom/>
      <diagonal/>
    </border>
    <border>
      <left style="hair">
        <color rgb="FF0F6FC6"/>
      </left>
      <right style="hair">
        <color rgb="FF0F6FC6"/>
      </right>
      <top/>
      <bottom/>
      <diagonal/>
    </border>
    <border>
      <left style="hair">
        <color rgb="FF0F6FC6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rgb="FF0F6FC6"/>
      </right>
      <top/>
      <bottom style="hair">
        <color rgb="FF0F6FC6"/>
      </bottom>
      <diagonal/>
    </border>
    <border>
      <left style="hair">
        <color rgb="FF0F6FC6"/>
      </left>
      <right style="hair">
        <color rgb="FF0F6FC6"/>
      </right>
      <top/>
      <bottom style="hair">
        <color rgb="FF0F6FC6"/>
      </bottom>
      <diagonal/>
    </border>
    <border>
      <left style="hair">
        <color rgb="FF0F6FC6"/>
      </left>
      <right style="thin">
        <color indexed="64"/>
      </right>
      <top/>
      <bottom style="hair">
        <color rgb="FF0F6FC6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5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top" wrapText="1"/>
    </xf>
    <xf numFmtId="0" fontId="2" fillId="2" borderId="0" xfId="0" applyFont="1" applyFill="1"/>
    <xf numFmtId="0" fontId="7" fillId="3" borderId="14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/>
    </xf>
    <xf numFmtId="0" fontId="3" fillId="4" borderId="16" xfId="0" applyFont="1" applyFill="1" applyBorder="1" applyAlignment="1">
      <alignment horizontal="left" vertical="center" wrapText="1" readingOrder="1"/>
    </xf>
    <xf numFmtId="0" fontId="3" fillId="4" borderId="17" xfId="0" applyFont="1" applyFill="1" applyBorder="1" applyAlignment="1">
      <alignment horizontal="left" vertical="center" wrapText="1" readingOrder="1"/>
    </xf>
    <xf numFmtId="0" fontId="0" fillId="0" borderId="0" xfId="0" applyAlignment="1">
      <alignment horizontal="left" vertical="center"/>
    </xf>
    <xf numFmtId="0" fontId="2" fillId="0" borderId="0" xfId="0" applyFont="1" applyBorder="1"/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0" fillId="0" borderId="0" xfId="0" applyFill="1"/>
    <xf numFmtId="0" fontId="7" fillId="3" borderId="20" xfId="0" applyFont="1" applyFill="1" applyBorder="1" applyAlignment="1">
      <alignment horizontal="center" vertical="center" wrapText="1" readingOrder="1"/>
    </xf>
    <xf numFmtId="0" fontId="7" fillId="3" borderId="21" xfId="0" applyFont="1" applyFill="1" applyBorder="1" applyAlignment="1">
      <alignment horizontal="center" vertical="center" wrapText="1" readingOrder="1"/>
    </xf>
    <xf numFmtId="0" fontId="7" fillId="3" borderId="22" xfId="0" applyFont="1" applyFill="1" applyBorder="1" applyAlignment="1">
      <alignment horizontal="center" vertical="center" wrapText="1" readingOrder="1"/>
    </xf>
    <xf numFmtId="0" fontId="3" fillId="4" borderId="23" xfId="0" applyFont="1" applyFill="1" applyBorder="1" applyAlignment="1">
      <alignment horizontal="left" vertical="center" wrapText="1" readingOrder="1"/>
    </xf>
    <xf numFmtId="0" fontId="8" fillId="6" borderId="0" xfId="0" applyFont="1" applyFill="1" applyAlignment="1">
      <alignment vertical="center"/>
    </xf>
    <xf numFmtId="0" fontId="5" fillId="0" borderId="0" xfId="0" applyFont="1" applyFill="1"/>
    <xf numFmtId="0" fontId="2" fillId="0" borderId="0" xfId="0" applyFont="1" applyFill="1"/>
    <xf numFmtId="0" fontId="7" fillId="3" borderId="14" xfId="0" applyFont="1" applyFill="1" applyBorder="1" applyAlignment="1">
      <alignment horizontal="left" vertical="center" wrapText="1" readingOrder="1"/>
    </xf>
    <xf numFmtId="0" fontId="7" fillId="3" borderId="21" xfId="0" applyFont="1" applyFill="1" applyBorder="1" applyAlignment="1">
      <alignment horizontal="left" vertical="center" wrapText="1" readingOrder="1"/>
    </xf>
    <xf numFmtId="0" fontId="3" fillId="4" borderId="16" xfId="0" applyFont="1" applyFill="1" applyBorder="1" applyAlignment="1">
      <alignment horizontal="left" vertical="center" readingOrder="1"/>
    </xf>
    <xf numFmtId="0" fontId="4" fillId="0" borderId="1" xfId="0" applyFont="1" applyFill="1" applyBorder="1" applyAlignment="1">
      <alignment horizontal="right" wrapText="1" readingOrder="1"/>
    </xf>
    <xf numFmtId="0" fontId="4" fillId="0" borderId="15" xfId="0" applyFont="1" applyFill="1" applyBorder="1" applyAlignment="1">
      <alignment horizontal="right" wrapText="1" readingOrder="1"/>
    </xf>
    <xf numFmtId="0" fontId="4" fillId="0" borderId="18" xfId="0" applyFont="1" applyFill="1" applyBorder="1" applyAlignment="1">
      <alignment horizontal="right" wrapText="1" readingOrder="1"/>
    </xf>
    <xf numFmtId="0" fontId="4" fillId="0" borderId="19" xfId="0" applyFont="1" applyFill="1" applyBorder="1" applyAlignment="1">
      <alignment horizontal="right" wrapText="1" readingOrder="1"/>
    </xf>
    <xf numFmtId="0" fontId="4" fillId="0" borderId="10" xfId="0" applyFont="1" applyFill="1" applyBorder="1" applyAlignment="1">
      <alignment horizontal="right" wrapText="1" readingOrder="1"/>
    </xf>
    <xf numFmtId="0" fontId="4" fillId="0" borderId="24" xfId="0" applyFont="1" applyFill="1" applyBorder="1" applyAlignment="1">
      <alignment horizontal="right" wrapText="1" readingOrder="1"/>
    </xf>
    <xf numFmtId="0" fontId="4" fillId="0" borderId="25" xfId="0" applyFont="1" applyFill="1" applyBorder="1" applyAlignment="1">
      <alignment horizontal="right" wrapText="1" readingOrder="1"/>
    </xf>
    <xf numFmtId="0" fontId="4" fillId="0" borderId="26" xfId="0" applyFont="1" applyFill="1" applyBorder="1" applyAlignment="1">
      <alignment horizontal="right" wrapText="1" readingOrder="1"/>
    </xf>
    <xf numFmtId="0" fontId="4" fillId="0" borderId="27" xfId="0" applyFont="1" applyFill="1" applyBorder="1" applyAlignment="1">
      <alignment horizontal="right" wrapText="1" readingOrder="1"/>
    </xf>
    <xf numFmtId="0" fontId="3" fillId="4" borderId="28" xfId="0" applyFont="1" applyFill="1" applyBorder="1" applyAlignment="1">
      <alignment horizontal="left" vertical="center" wrapText="1" readingOrder="1"/>
    </xf>
    <xf numFmtId="0" fontId="3" fillId="4" borderId="29" xfId="0" applyFont="1" applyFill="1" applyBorder="1" applyAlignment="1">
      <alignment horizontal="left" vertical="center" wrapText="1" readingOrder="1"/>
    </xf>
    <xf numFmtId="0" fontId="3" fillId="4" borderId="14" xfId="0" applyFont="1" applyFill="1" applyBorder="1" applyAlignment="1">
      <alignment horizontal="left" vertical="center" wrapText="1" readingOrder="1"/>
    </xf>
    <xf numFmtId="0" fontId="7" fillId="3" borderId="30" xfId="0" applyFont="1" applyFill="1" applyBorder="1" applyAlignment="1">
      <alignment horizontal="center" vertical="center" wrapText="1" readingOrder="1"/>
    </xf>
    <xf numFmtId="0" fontId="7" fillId="3" borderId="30" xfId="0" applyFont="1" applyFill="1" applyBorder="1" applyAlignment="1">
      <alignment horizontal="center" vertical="center"/>
    </xf>
    <xf numFmtId="0" fontId="7" fillId="3" borderId="31" xfId="0" applyFont="1" applyFill="1" applyBorder="1" applyAlignment="1">
      <alignment horizontal="center" vertical="center"/>
    </xf>
    <xf numFmtId="0" fontId="7" fillId="3" borderId="32" xfId="0" applyFont="1" applyFill="1" applyBorder="1" applyAlignment="1">
      <alignment horizontal="left" vertical="center" wrapText="1" readingOrder="1"/>
    </xf>
    <xf numFmtId="0" fontId="3" fillId="4" borderId="33" xfId="0" applyFont="1" applyFill="1" applyBorder="1" applyAlignment="1">
      <alignment horizontal="left" vertical="center" wrapText="1" readingOrder="1"/>
    </xf>
    <xf numFmtId="0" fontId="3" fillId="4" borderId="34" xfId="0" applyFont="1" applyFill="1" applyBorder="1" applyAlignment="1">
      <alignment horizontal="left" vertical="center" wrapText="1" readingOrder="1"/>
    </xf>
    <xf numFmtId="0" fontId="3" fillId="4" borderId="35" xfId="0" applyFont="1" applyFill="1" applyBorder="1" applyAlignment="1">
      <alignment horizontal="left" vertical="center" wrapText="1" readingOrder="1"/>
    </xf>
    <xf numFmtId="0" fontId="7" fillId="3" borderId="25" xfId="0" applyFont="1" applyFill="1" applyBorder="1" applyAlignment="1">
      <alignment horizontal="center" vertical="center" wrapText="1" readingOrder="1"/>
    </xf>
    <xf numFmtId="0" fontId="7" fillId="3" borderId="25" xfId="0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center" vertical="center"/>
    </xf>
    <xf numFmtId="0" fontId="7" fillId="3" borderId="36" xfId="0" applyFont="1" applyFill="1" applyBorder="1" applyAlignment="1">
      <alignment horizontal="center" vertical="center" wrapText="1" readingOrder="1"/>
    </xf>
    <xf numFmtId="0" fontId="7" fillId="3" borderId="36" xfId="0" applyFont="1" applyFill="1" applyBorder="1" applyAlignment="1">
      <alignment horizontal="center" vertical="center"/>
    </xf>
    <xf numFmtId="0" fontId="7" fillId="3" borderId="37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 wrapText="1" readingOrder="1"/>
    </xf>
    <xf numFmtId="0" fontId="7" fillId="3" borderId="38" xfId="0" applyFont="1" applyFill="1" applyBorder="1" applyAlignment="1">
      <alignment horizontal="center" vertical="center" wrapText="1" readingOrder="1"/>
    </xf>
    <xf numFmtId="0" fontId="7" fillId="3" borderId="38" xfId="0" applyFont="1" applyFill="1" applyBorder="1" applyAlignment="1">
      <alignment horizontal="center" vertical="center"/>
    </xf>
    <xf numFmtId="0" fontId="7" fillId="3" borderId="39" xfId="0" applyFont="1" applyFill="1" applyBorder="1" applyAlignment="1">
      <alignment horizontal="center" vertical="center"/>
    </xf>
    <xf numFmtId="0" fontId="2" fillId="0" borderId="40" xfId="0" applyFont="1" applyBorder="1"/>
    <xf numFmtId="0" fontId="4" fillId="0" borderId="1" xfId="0" applyNumberFormat="1" applyFont="1" applyFill="1" applyBorder="1" applyAlignment="1">
      <alignment horizontal="right" wrapText="1" readingOrder="1"/>
    </xf>
    <xf numFmtId="0" fontId="4" fillId="0" borderId="30" xfId="0" applyFont="1" applyFill="1" applyBorder="1" applyAlignment="1">
      <alignment horizontal="right" wrapText="1" readingOrder="1"/>
    </xf>
    <xf numFmtId="0" fontId="4" fillId="0" borderId="31" xfId="0" applyFont="1" applyFill="1" applyBorder="1" applyAlignment="1">
      <alignment horizontal="right" wrapText="1" readingOrder="1"/>
    </xf>
    <xf numFmtId="0" fontId="3" fillId="4" borderId="41" xfId="0" applyFont="1" applyFill="1" applyBorder="1" applyAlignment="1">
      <alignment horizontal="left" vertical="center" wrapText="1" readingOrder="1"/>
    </xf>
    <xf numFmtId="0" fontId="4" fillId="0" borderId="42" xfId="0" applyFont="1" applyFill="1" applyBorder="1" applyAlignment="1">
      <alignment horizontal="right" wrapText="1" readingOrder="1"/>
    </xf>
    <xf numFmtId="0" fontId="4" fillId="0" borderId="43" xfId="0" applyFont="1" applyFill="1" applyBorder="1" applyAlignment="1">
      <alignment horizontal="right" wrapText="1" readingOrder="1"/>
    </xf>
    <xf numFmtId="0" fontId="4" fillId="0" borderId="1" xfId="0" applyFont="1" applyFill="1" applyBorder="1" applyAlignment="1">
      <alignment horizontal="right" vertical="center" wrapText="1" readingOrder="1"/>
    </xf>
    <xf numFmtId="0" fontId="4" fillId="0" borderId="15" xfId="0" applyFont="1" applyFill="1" applyBorder="1" applyAlignment="1">
      <alignment horizontal="right" vertical="center" wrapText="1" readingOrder="1"/>
    </xf>
    <xf numFmtId="0" fontId="4" fillId="0" borderId="18" xfId="0" applyFont="1" applyFill="1" applyBorder="1" applyAlignment="1">
      <alignment horizontal="right" vertical="center" wrapText="1" readingOrder="1"/>
    </xf>
    <xf numFmtId="0" fontId="4" fillId="0" borderId="19" xfId="0" applyFont="1" applyFill="1" applyBorder="1" applyAlignment="1">
      <alignment horizontal="right" vertical="center" wrapText="1" readingOrder="1"/>
    </xf>
    <xf numFmtId="0" fontId="4" fillId="0" borderId="25" xfId="0" applyFont="1" applyFill="1" applyBorder="1" applyAlignment="1">
      <alignment horizontal="right" vertical="center" wrapText="1" readingOrder="1"/>
    </xf>
    <xf numFmtId="0" fontId="4" fillId="0" borderId="26" xfId="0" applyFont="1" applyFill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4" fillId="0" borderId="15" xfId="0" applyFont="1" applyBorder="1" applyAlignment="1">
      <alignment horizontal="right" vertical="center" wrapText="1" readingOrder="1"/>
    </xf>
    <xf numFmtId="0" fontId="3" fillId="0" borderId="0" xfId="0" applyFont="1" applyFill="1" applyBorder="1" applyAlignment="1">
      <alignment horizontal="left" vertical="center" wrapText="1" readingOrder="1"/>
    </xf>
    <xf numFmtId="0" fontId="4" fillId="0" borderId="0" xfId="0" applyFont="1" applyFill="1" applyBorder="1" applyAlignment="1">
      <alignment horizontal="right" wrapText="1" readingOrder="1"/>
    </xf>
    <xf numFmtId="0" fontId="7" fillId="3" borderId="32" xfId="0" applyFont="1" applyFill="1" applyBorder="1" applyAlignment="1">
      <alignment horizontal="center" vertical="center" wrapText="1" readingOrder="1"/>
    </xf>
    <xf numFmtId="0" fontId="7" fillId="3" borderId="44" xfId="0" applyFont="1" applyFill="1" applyBorder="1" applyAlignment="1">
      <alignment horizontal="center" vertical="center" wrapText="1" readingOrder="1"/>
    </xf>
    <xf numFmtId="0" fontId="2" fillId="0" borderId="40" xfId="0" applyFont="1" applyBorder="1" applyAlignment="1">
      <alignment horizontal="left"/>
    </xf>
    <xf numFmtId="0" fontId="3" fillId="0" borderId="0" xfId="0" applyFont="1" applyFill="1" applyBorder="1" applyAlignment="1">
      <alignment horizontal="left" vertical="center" wrapText="1" readingOrder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8" fillId="6" borderId="8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left" vertical="top" wrapText="1"/>
    </xf>
    <xf numFmtId="0" fontId="8" fillId="5" borderId="0" xfId="0" applyFont="1" applyFill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 readingOrder="1"/>
    </xf>
    <xf numFmtId="0" fontId="7" fillId="0" borderId="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589574</xdr:colOff>
      <xdr:row>37</xdr:row>
      <xdr:rowOff>185064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BD562B1-1D1D-6163-7CF8-28A0241A08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1571339" cy="723356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tooffice.sharepoint.com/sites/ESTDPOEngagementFutureWork/Shared%20Documents/General/Reporting/DSP%20One-pager%20of%20METRICS/2023/Annual%20Report/Jan-Dec2023_SBR1%20PROD%20Volum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tooffice.sharepoint.com/sites/ESTDPOEngagementFutureWork/Shared%20Documents/General/Reporting/DSP%20One-pager%20of%20METRICS/2023/Annual%20Report/Jan-Dec2023_SBR2%20PROD1%20and%20PROD2%20Volume_Fix_Te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"/>
      <sheetName val="SBR1 PROD Volume"/>
    </sheetNames>
    <sheetDataSet>
      <sheetData sheetId="0">
        <row r="10">
          <cell r="B10">
            <v>248987</v>
          </cell>
          <cell r="C10">
            <v>7</v>
          </cell>
          <cell r="G10">
            <v>618</v>
          </cell>
          <cell r="H10">
            <v>39672</v>
          </cell>
          <cell r="I10">
            <v>10666</v>
          </cell>
        </row>
        <row r="12">
          <cell r="B12">
            <v>4338</v>
          </cell>
          <cell r="C12">
            <v>2</v>
          </cell>
          <cell r="F12">
            <v>14</v>
          </cell>
          <cell r="G12">
            <v>21</v>
          </cell>
          <cell r="H12">
            <v>57</v>
          </cell>
          <cell r="I12">
            <v>6</v>
          </cell>
        </row>
        <row r="14">
          <cell r="B14">
            <v>32367</v>
          </cell>
          <cell r="C14">
            <v>4</v>
          </cell>
          <cell r="G14">
            <v>129</v>
          </cell>
          <cell r="H14">
            <v>249</v>
          </cell>
          <cell r="I14">
            <v>962</v>
          </cell>
        </row>
        <row r="16">
          <cell r="B16">
            <v>20330</v>
          </cell>
          <cell r="C16">
            <v>2</v>
          </cell>
          <cell r="G16">
            <v>86</v>
          </cell>
          <cell r="H16">
            <v>930</v>
          </cell>
          <cell r="I16">
            <v>1140</v>
          </cell>
        </row>
        <row r="18">
          <cell r="B18">
            <v>196892</v>
          </cell>
          <cell r="C18">
            <v>1</v>
          </cell>
          <cell r="G18">
            <v>749</v>
          </cell>
          <cell r="H18">
            <v>14829</v>
          </cell>
          <cell r="I18">
            <v>460</v>
          </cell>
        </row>
        <row r="20">
          <cell r="B20">
            <v>2236739</v>
          </cell>
          <cell r="C20">
            <v>5</v>
          </cell>
          <cell r="G20">
            <v>3445</v>
          </cell>
          <cell r="H20">
            <v>70102</v>
          </cell>
          <cell r="I20">
            <v>21800</v>
          </cell>
        </row>
        <row r="22">
          <cell r="B22">
            <v>4059</v>
          </cell>
          <cell r="C22">
            <v>4</v>
          </cell>
          <cell r="F22">
            <v>79</v>
          </cell>
          <cell r="G22">
            <v>76</v>
          </cell>
          <cell r="H22">
            <v>1676</v>
          </cell>
          <cell r="I22">
            <v>20</v>
          </cell>
        </row>
        <row r="24">
          <cell r="B24">
            <v>24036344</v>
          </cell>
          <cell r="C24">
            <v>16</v>
          </cell>
          <cell r="F24">
            <v>398432</v>
          </cell>
          <cell r="G24">
            <v>78498</v>
          </cell>
          <cell r="H24">
            <v>11754677</v>
          </cell>
          <cell r="I24">
            <v>8830</v>
          </cell>
        </row>
        <row r="25">
          <cell r="B25">
            <v>1071999</v>
          </cell>
          <cell r="C25">
            <v>16</v>
          </cell>
          <cell r="F25">
            <v>625</v>
          </cell>
          <cell r="G25">
            <v>7348</v>
          </cell>
          <cell r="H25">
            <v>23002</v>
          </cell>
          <cell r="I25">
            <v>317</v>
          </cell>
        </row>
        <row r="26">
          <cell r="B26">
            <v>7526828</v>
          </cell>
          <cell r="C26">
            <v>17</v>
          </cell>
          <cell r="F26">
            <v>148798</v>
          </cell>
          <cell r="G26">
            <v>23874</v>
          </cell>
        </row>
        <row r="27">
          <cell r="B27">
            <v>1508907</v>
          </cell>
          <cell r="C27">
            <v>11</v>
          </cell>
          <cell r="F27">
            <v>1890</v>
          </cell>
          <cell r="G27">
            <v>6926</v>
          </cell>
        </row>
        <row r="29">
          <cell r="B29">
            <v>182</v>
          </cell>
          <cell r="C29">
            <v>2</v>
          </cell>
          <cell r="F29">
            <v>1</v>
          </cell>
          <cell r="G29">
            <v>21</v>
          </cell>
        </row>
        <row r="30">
          <cell r="B30">
            <v>761</v>
          </cell>
          <cell r="C30">
            <v>2</v>
          </cell>
          <cell r="F30">
            <v>10</v>
          </cell>
          <cell r="G30">
            <v>244</v>
          </cell>
        </row>
        <row r="35">
          <cell r="B35">
            <v>2</v>
          </cell>
          <cell r="C35">
            <v>1</v>
          </cell>
        </row>
        <row r="36">
          <cell r="B36">
            <v>12</v>
          </cell>
          <cell r="C36">
            <v>1</v>
          </cell>
        </row>
        <row r="38">
          <cell r="B38">
            <v>13104</v>
          </cell>
          <cell r="C38">
            <v>11</v>
          </cell>
          <cell r="G38">
            <v>528</v>
          </cell>
        </row>
        <row r="39">
          <cell r="B39">
            <v>6190</v>
          </cell>
          <cell r="C39">
            <v>7</v>
          </cell>
          <cell r="G39">
            <v>525</v>
          </cell>
        </row>
        <row r="44">
          <cell r="B44">
            <v>1593</v>
          </cell>
          <cell r="C44">
            <v>3</v>
          </cell>
          <cell r="F44">
            <v>978</v>
          </cell>
          <cell r="G44">
            <v>181</v>
          </cell>
        </row>
        <row r="45">
          <cell r="B45">
            <v>2942</v>
          </cell>
          <cell r="C45">
            <v>2</v>
          </cell>
          <cell r="F45">
            <v>262</v>
          </cell>
          <cell r="G45">
            <v>925</v>
          </cell>
        </row>
        <row r="47">
          <cell r="B47">
            <v>103510</v>
          </cell>
          <cell r="C47">
            <v>7</v>
          </cell>
          <cell r="F47">
            <v>2</v>
          </cell>
          <cell r="G47">
            <v>718</v>
          </cell>
        </row>
        <row r="48">
          <cell r="B48">
            <v>95131</v>
          </cell>
          <cell r="C48">
            <v>5</v>
          </cell>
        </row>
        <row r="50">
          <cell r="B50">
            <v>1440</v>
          </cell>
          <cell r="C50">
            <v>3</v>
          </cell>
        </row>
        <row r="51">
          <cell r="B51">
            <v>20</v>
          </cell>
          <cell r="C51">
            <v>2</v>
          </cell>
        </row>
        <row r="53">
          <cell r="B53">
            <v>55</v>
          </cell>
          <cell r="C53">
            <v>4</v>
          </cell>
          <cell r="F53">
            <v>1</v>
          </cell>
          <cell r="G53">
            <v>1</v>
          </cell>
        </row>
        <row r="54">
          <cell r="B54">
            <v>742</v>
          </cell>
          <cell r="C54">
            <v>3</v>
          </cell>
          <cell r="F54">
            <v>35</v>
          </cell>
          <cell r="G54">
            <v>457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Pivot"/>
      <sheetName val="Data"/>
      <sheetName val="Do not use"/>
    </sheetNames>
    <sheetDataSet>
      <sheetData sheetId="0"/>
      <sheetData sheetId="1">
        <row r="4">
          <cell r="E4" t="str">
            <v>Row Labels</v>
          </cell>
        </row>
        <row r="12">
          <cell r="B12">
            <v>3832663</v>
          </cell>
          <cell r="C12">
            <v>22</v>
          </cell>
          <cell r="F12">
            <v>718</v>
          </cell>
          <cell r="G12">
            <v>2990</v>
          </cell>
          <cell r="H12">
            <v>171183</v>
          </cell>
          <cell r="I12">
            <v>10428</v>
          </cell>
        </row>
        <row r="13">
          <cell r="B13">
            <v>10554410</v>
          </cell>
          <cell r="C13">
            <v>22</v>
          </cell>
          <cell r="F13">
            <v>148103</v>
          </cell>
          <cell r="G13">
            <v>2741</v>
          </cell>
          <cell r="H13">
            <v>2685710</v>
          </cell>
          <cell r="I13">
            <v>15194</v>
          </cell>
        </row>
        <row r="14">
          <cell r="B14">
            <v>4683054</v>
          </cell>
          <cell r="C14">
            <v>18</v>
          </cell>
          <cell r="F14">
            <v>9632</v>
          </cell>
          <cell r="G14">
            <v>2596</v>
          </cell>
          <cell r="H14">
            <v>264547</v>
          </cell>
          <cell r="I14">
            <v>19446</v>
          </cell>
        </row>
        <row r="15">
          <cell r="B15">
            <v>999618</v>
          </cell>
          <cell r="C15">
            <v>16</v>
          </cell>
          <cell r="F15">
            <v>1333</v>
          </cell>
          <cell r="G15">
            <v>1843</v>
          </cell>
          <cell r="H15">
            <v>108645</v>
          </cell>
          <cell r="I15">
            <v>2670</v>
          </cell>
        </row>
        <row r="17">
          <cell r="B17">
            <v>2444026</v>
          </cell>
          <cell r="C17">
            <v>7</v>
          </cell>
          <cell r="H17">
            <v>3</v>
          </cell>
          <cell r="I17">
            <v>1808</v>
          </cell>
        </row>
        <row r="18">
          <cell r="B18">
            <v>17774770</v>
          </cell>
          <cell r="C18">
            <v>7</v>
          </cell>
          <cell r="F18">
            <v>173369</v>
          </cell>
          <cell r="G18">
            <v>28</v>
          </cell>
          <cell r="H18">
            <v>53789</v>
          </cell>
          <cell r="I18">
            <v>47741</v>
          </cell>
        </row>
        <row r="20">
          <cell r="B20">
            <v>32</v>
          </cell>
          <cell r="C20">
            <v>2</v>
          </cell>
        </row>
        <row r="22">
          <cell r="B22">
            <v>59</v>
          </cell>
          <cell r="C22">
            <v>5</v>
          </cell>
        </row>
        <row r="26">
          <cell r="B26">
            <v>67646</v>
          </cell>
          <cell r="C26">
            <v>6</v>
          </cell>
          <cell r="F26">
            <v>7115</v>
          </cell>
          <cell r="G26">
            <v>14</v>
          </cell>
        </row>
        <row r="28">
          <cell r="B28">
            <v>1778663</v>
          </cell>
          <cell r="C28">
            <v>11</v>
          </cell>
          <cell r="F28">
            <v>115093</v>
          </cell>
          <cell r="G28">
            <v>433</v>
          </cell>
          <cell r="H28">
            <v>11</v>
          </cell>
          <cell r="I28">
            <v>10091</v>
          </cell>
        </row>
        <row r="30">
          <cell r="B30">
            <v>393743</v>
          </cell>
          <cell r="C30">
            <v>8</v>
          </cell>
          <cell r="F30">
            <v>5</v>
          </cell>
          <cell r="G30">
            <v>121</v>
          </cell>
          <cell r="H30">
            <v>1620</v>
          </cell>
          <cell r="I30">
            <v>2689</v>
          </cell>
        </row>
        <row r="31">
          <cell r="B31">
            <v>496831</v>
          </cell>
          <cell r="C31">
            <v>8</v>
          </cell>
          <cell r="F31">
            <v>8183</v>
          </cell>
          <cell r="G31">
            <v>6773</v>
          </cell>
          <cell r="H31">
            <v>4</v>
          </cell>
          <cell r="I31">
            <v>11009</v>
          </cell>
        </row>
        <row r="33">
          <cell r="B33">
            <v>403686</v>
          </cell>
          <cell r="C33">
            <v>3</v>
          </cell>
        </row>
        <row r="34">
          <cell r="B34">
            <v>1615</v>
          </cell>
          <cell r="C34">
            <v>2</v>
          </cell>
        </row>
        <row r="35">
          <cell r="B35">
            <v>87628</v>
          </cell>
          <cell r="C35">
            <v>4</v>
          </cell>
        </row>
        <row r="36">
          <cell r="B36">
            <v>1016</v>
          </cell>
          <cell r="C36">
            <v>1</v>
          </cell>
        </row>
        <row r="38">
          <cell r="B38">
            <v>1355833</v>
          </cell>
          <cell r="C38">
            <v>19</v>
          </cell>
          <cell r="F38">
            <v>10699</v>
          </cell>
          <cell r="G38">
            <v>21532</v>
          </cell>
          <cell r="I38">
            <v>4255</v>
          </cell>
        </row>
        <row r="39">
          <cell r="B39">
            <v>360910</v>
          </cell>
          <cell r="C39">
            <v>16</v>
          </cell>
          <cell r="F39">
            <v>4669</v>
          </cell>
          <cell r="G39">
            <v>25712</v>
          </cell>
          <cell r="I39">
            <v>634</v>
          </cell>
        </row>
        <row r="41">
          <cell r="B41">
            <v>234471</v>
          </cell>
          <cell r="C41">
            <v>7</v>
          </cell>
          <cell r="F41">
            <v>8545</v>
          </cell>
          <cell r="G41">
            <v>25</v>
          </cell>
          <cell r="H41">
            <v>21</v>
          </cell>
          <cell r="I41">
            <v>399</v>
          </cell>
        </row>
        <row r="42">
          <cell r="B42">
            <v>22889</v>
          </cell>
          <cell r="C42">
            <v>6</v>
          </cell>
          <cell r="F42">
            <v>1036</v>
          </cell>
          <cell r="G42">
            <v>822</v>
          </cell>
          <cell r="H42">
            <v>7581</v>
          </cell>
          <cell r="I42">
            <v>18</v>
          </cell>
        </row>
        <row r="43">
          <cell r="B43">
            <v>176</v>
          </cell>
          <cell r="C43">
            <v>3</v>
          </cell>
        </row>
        <row r="45">
          <cell r="B45">
            <v>81</v>
          </cell>
          <cell r="C45">
            <v>1</v>
          </cell>
        </row>
        <row r="47">
          <cell r="B47">
            <v>14</v>
          </cell>
          <cell r="C47">
            <v>2</v>
          </cell>
        </row>
        <row r="48">
          <cell r="B48">
            <v>121</v>
          </cell>
          <cell r="C48">
            <v>1</v>
          </cell>
        </row>
        <row r="50">
          <cell r="B50">
            <v>218908</v>
          </cell>
          <cell r="C50">
            <v>3</v>
          </cell>
          <cell r="F50">
            <v>3191</v>
          </cell>
          <cell r="G50">
            <v>56</v>
          </cell>
          <cell r="H50">
            <v>2001</v>
          </cell>
          <cell r="I50">
            <v>448</v>
          </cell>
        </row>
        <row r="51">
          <cell r="B51">
            <v>495</v>
          </cell>
          <cell r="C51">
            <v>5</v>
          </cell>
          <cell r="F51">
            <v>19</v>
          </cell>
          <cell r="G51">
            <v>5</v>
          </cell>
          <cell r="H51">
            <v>107</v>
          </cell>
          <cell r="I51">
            <v>25</v>
          </cell>
        </row>
        <row r="55">
          <cell r="B55">
            <v>817947</v>
          </cell>
          <cell r="C55">
            <v>9</v>
          </cell>
          <cell r="F55">
            <v>40058</v>
          </cell>
          <cell r="G55">
            <v>140</v>
          </cell>
          <cell r="H55">
            <v>10568</v>
          </cell>
          <cell r="I55">
            <v>2043</v>
          </cell>
        </row>
        <row r="56">
          <cell r="B56">
            <v>15927</v>
          </cell>
          <cell r="C56">
            <v>6</v>
          </cell>
          <cell r="F56">
            <v>219</v>
          </cell>
          <cell r="G56">
            <v>3159</v>
          </cell>
          <cell r="H56">
            <v>1937</v>
          </cell>
          <cell r="I56">
            <v>78</v>
          </cell>
        </row>
        <row r="57">
          <cell r="B57">
            <v>784</v>
          </cell>
          <cell r="C57">
            <v>3</v>
          </cell>
          <cell r="F57">
            <v>301</v>
          </cell>
          <cell r="G57">
            <v>397</v>
          </cell>
          <cell r="H57">
            <v>7</v>
          </cell>
          <cell r="I57">
            <v>9</v>
          </cell>
        </row>
        <row r="59">
          <cell r="B59">
            <v>996150</v>
          </cell>
          <cell r="C59">
            <v>23</v>
          </cell>
          <cell r="F59">
            <v>3573</v>
          </cell>
          <cell r="G59">
            <v>358</v>
          </cell>
          <cell r="H59">
            <v>466</v>
          </cell>
          <cell r="I59">
            <v>732</v>
          </cell>
        </row>
        <row r="60">
          <cell r="B60">
            <v>7881</v>
          </cell>
          <cell r="C60">
            <v>20</v>
          </cell>
          <cell r="F60">
            <v>1008</v>
          </cell>
          <cell r="G60">
            <v>29</v>
          </cell>
          <cell r="H60">
            <v>85</v>
          </cell>
          <cell r="I60">
            <v>3</v>
          </cell>
        </row>
        <row r="61">
          <cell r="B61">
            <v>402692</v>
          </cell>
          <cell r="C61">
            <v>21</v>
          </cell>
          <cell r="F61">
            <v>182</v>
          </cell>
          <cell r="G61">
            <v>618</v>
          </cell>
          <cell r="H61">
            <v>16663</v>
          </cell>
          <cell r="I61">
            <v>1406</v>
          </cell>
        </row>
        <row r="62">
          <cell r="B62">
            <v>812890</v>
          </cell>
          <cell r="C62">
            <v>29</v>
          </cell>
          <cell r="F62">
            <v>7160</v>
          </cell>
          <cell r="G62">
            <v>1290</v>
          </cell>
          <cell r="H62">
            <v>22069</v>
          </cell>
          <cell r="I62">
            <v>2355</v>
          </cell>
        </row>
        <row r="63">
          <cell r="B63">
            <v>9784</v>
          </cell>
          <cell r="C63">
            <v>5</v>
          </cell>
          <cell r="F63">
            <v>1239</v>
          </cell>
          <cell r="G63">
            <v>8</v>
          </cell>
          <cell r="H63">
            <v>63</v>
          </cell>
          <cell r="I63">
            <v>5</v>
          </cell>
        </row>
        <row r="64">
          <cell r="B64">
            <v>409</v>
          </cell>
          <cell r="C64">
            <v>3</v>
          </cell>
        </row>
        <row r="70">
          <cell r="B70">
            <v>166604</v>
          </cell>
          <cell r="C70">
            <v>11</v>
          </cell>
          <cell r="F70">
            <v>1986</v>
          </cell>
          <cell r="G70">
            <v>367</v>
          </cell>
          <cell r="H70">
            <v>18984</v>
          </cell>
          <cell r="I70">
            <v>1693</v>
          </cell>
        </row>
        <row r="77">
          <cell r="B77">
            <v>43</v>
          </cell>
          <cell r="C77">
            <v>2</v>
          </cell>
        </row>
        <row r="81">
          <cell r="B81">
            <v>106759</v>
          </cell>
          <cell r="C81">
            <v>16</v>
          </cell>
          <cell r="F81">
            <v>722</v>
          </cell>
          <cell r="G81">
            <v>1844</v>
          </cell>
          <cell r="I81">
            <v>450</v>
          </cell>
        </row>
        <row r="82">
          <cell r="B82">
            <v>38812</v>
          </cell>
          <cell r="C82">
            <v>12</v>
          </cell>
          <cell r="F82">
            <v>1277</v>
          </cell>
          <cell r="G82">
            <v>2704</v>
          </cell>
          <cell r="I82">
            <v>162</v>
          </cell>
        </row>
        <row r="84">
          <cell r="B84">
            <v>2170</v>
          </cell>
          <cell r="C84">
            <v>7</v>
          </cell>
          <cell r="F84">
            <v>138</v>
          </cell>
          <cell r="G84">
            <v>26</v>
          </cell>
        </row>
        <row r="85">
          <cell r="B85">
            <v>864</v>
          </cell>
          <cell r="C85">
            <v>5</v>
          </cell>
          <cell r="F85">
            <v>37</v>
          </cell>
          <cell r="G85">
            <v>12</v>
          </cell>
        </row>
        <row r="87">
          <cell r="B87">
            <v>1559</v>
          </cell>
          <cell r="C87">
            <v>9</v>
          </cell>
          <cell r="F87">
            <v>3</v>
          </cell>
          <cell r="G87">
            <v>3</v>
          </cell>
        </row>
        <row r="88">
          <cell r="B88">
            <v>5426</v>
          </cell>
          <cell r="C88">
            <v>4</v>
          </cell>
          <cell r="F88">
            <v>188</v>
          </cell>
          <cell r="G88">
            <v>450</v>
          </cell>
        </row>
        <row r="90">
          <cell r="B90">
            <v>1886</v>
          </cell>
          <cell r="C90">
            <v>8</v>
          </cell>
          <cell r="F90">
            <v>20</v>
          </cell>
          <cell r="G90">
            <v>113</v>
          </cell>
        </row>
        <row r="91">
          <cell r="B91">
            <v>465</v>
          </cell>
          <cell r="C91">
            <v>4</v>
          </cell>
          <cell r="F91">
            <v>8</v>
          </cell>
          <cell r="G91">
            <v>71</v>
          </cell>
        </row>
        <row r="93">
          <cell r="B93">
            <v>108339</v>
          </cell>
          <cell r="C93">
            <v>2</v>
          </cell>
        </row>
        <row r="94">
          <cell r="B94">
            <v>19051</v>
          </cell>
          <cell r="C94">
            <v>22</v>
          </cell>
        </row>
        <row r="95">
          <cell r="B95">
            <v>611</v>
          </cell>
          <cell r="C95">
            <v>7</v>
          </cell>
        </row>
        <row r="97">
          <cell r="B97">
            <v>7453789</v>
          </cell>
          <cell r="C97">
            <v>16</v>
          </cell>
        </row>
        <row r="172">
          <cell r="F172">
            <v>2</v>
          </cell>
          <cell r="G172">
            <v>10</v>
          </cell>
        </row>
        <row r="173">
          <cell r="F173">
            <v>3</v>
          </cell>
          <cell r="G173">
            <v>21</v>
          </cell>
        </row>
        <row r="175">
          <cell r="B175">
            <v>19459528</v>
          </cell>
          <cell r="C175">
            <v>20</v>
          </cell>
          <cell r="F175">
            <v>1069878</v>
          </cell>
          <cell r="G175">
            <v>4590</v>
          </cell>
          <cell r="H175">
            <v>152746</v>
          </cell>
          <cell r="I175">
            <v>74752</v>
          </cell>
        </row>
        <row r="176">
          <cell r="B176">
            <v>11485705</v>
          </cell>
          <cell r="C176">
            <v>22</v>
          </cell>
          <cell r="F176">
            <v>70243</v>
          </cell>
          <cell r="G176">
            <v>151463</v>
          </cell>
          <cell r="H176">
            <v>358551</v>
          </cell>
          <cell r="I176">
            <v>46102</v>
          </cell>
        </row>
        <row r="177">
          <cell r="B177">
            <v>1976850</v>
          </cell>
          <cell r="C177">
            <v>16</v>
          </cell>
          <cell r="F177">
            <v>13942</v>
          </cell>
          <cell r="G177">
            <v>105853</v>
          </cell>
          <cell r="H177">
            <v>67507</v>
          </cell>
          <cell r="I177">
            <v>4176</v>
          </cell>
        </row>
        <row r="179">
          <cell r="B179">
            <v>81103</v>
          </cell>
          <cell r="C179">
            <v>3</v>
          </cell>
          <cell r="F179">
            <v>294</v>
          </cell>
          <cell r="G179">
            <v>3235</v>
          </cell>
        </row>
        <row r="181">
          <cell r="B181">
            <v>8576</v>
          </cell>
          <cell r="C181">
            <v>5</v>
          </cell>
          <cell r="F181">
            <v>3</v>
          </cell>
          <cell r="G181">
            <v>1702</v>
          </cell>
        </row>
        <row r="183">
          <cell r="B183">
            <v>299748</v>
          </cell>
          <cell r="C183">
            <v>2</v>
          </cell>
          <cell r="F183">
            <v>3</v>
          </cell>
          <cell r="G183">
            <v>71</v>
          </cell>
          <cell r="H183">
            <v>6902</v>
          </cell>
          <cell r="I183">
            <v>293</v>
          </cell>
        </row>
        <row r="184">
          <cell r="B184">
            <v>3571901</v>
          </cell>
          <cell r="C184">
            <v>9</v>
          </cell>
          <cell r="F184">
            <v>984887</v>
          </cell>
          <cell r="G184">
            <v>6352</v>
          </cell>
          <cell r="H184">
            <v>3</v>
          </cell>
          <cell r="I184">
            <v>160</v>
          </cell>
        </row>
        <row r="186">
          <cell r="B186">
            <v>34142092</v>
          </cell>
          <cell r="C186">
            <v>8</v>
          </cell>
          <cell r="F186">
            <v>3649227</v>
          </cell>
          <cell r="G186">
            <v>36070</v>
          </cell>
          <cell r="H186">
            <v>361</v>
          </cell>
          <cell r="I186">
            <v>213577</v>
          </cell>
        </row>
        <row r="188">
          <cell r="B188">
            <v>989</v>
          </cell>
          <cell r="C188">
            <v>1</v>
          </cell>
        </row>
        <row r="190">
          <cell r="B190">
            <v>1821</v>
          </cell>
          <cell r="C190">
            <v>3</v>
          </cell>
          <cell r="F190">
            <v>2</v>
          </cell>
          <cell r="G190">
            <v>42</v>
          </cell>
        </row>
        <row r="192">
          <cell r="B192">
            <v>2287520</v>
          </cell>
          <cell r="C192">
            <v>7</v>
          </cell>
          <cell r="F192">
            <v>1760</v>
          </cell>
          <cell r="G192">
            <v>2214</v>
          </cell>
          <cell r="H192">
            <v>1435</v>
          </cell>
          <cell r="I192">
            <v>6126</v>
          </cell>
        </row>
        <row r="194">
          <cell r="B194">
            <v>4347</v>
          </cell>
          <cell r="C194">
            <v>10</v>
          </cell>
          <cell r="F194">
            <v>116</v>
          </cell>
          <cell r="G194">
            <v>314</v>
          </cell>
          <cell r="H194">
            <v>164</v>
          </cell>
          <cell r="I194">
            <v>229</v>
          </cell>
        </row>
        <row r="196">
          <cell r="B196">
            <v>1382626</v>
          </cell>
          <cell r="C196">
            <v>13</v>
          </cell>
          <cell r="F196">
            <v>2706</v>
          </cell>
          <cell r="G196">
            <v>318</v>
          </cell>
          <cell r="H196">
            <v>22903</v>
          </cell>
          <cell r="I196">
            <v>101029</v>
          </cell>
        </row>
        <row r="198">
          <cell r="B198">
            <v>36523621</v>
          </cell>
          <cell r="C198">
            <v>365</v>
          </cell>
          <cell r="F198">
            <v>656145</v>
          </cell>
          <cell r="G198">
            <v>344235</v>
          </cell>
          <cell r="H198">
            <v>238735</v>
          </cell>
          <cell r="I198">
            <v>33067</v>
          </cell>
        </row>
        <row r="199">
          <cell r="B199">
            <v>3381319</v>
          </cell>
          <cell r="C199">
            <v>317</v>
          </cell>
          <cell r="F199">
            <v>90944</v>
          </cell>
          <cell r="G199">
            <v>125280</v>
          </cell>
          <cell r="H199">
            <v>59744</v>
          </cell>
          <cell r="I199">
            <v>2547</v>
          </cell>
        </row>
        <row r="203">
          <cell r="B203">
            <v>80311</v>
          </cell>
          <cell r="C203">
            <v>4</v>
          </cell>
          <cell r="F203">
            <v>38880</v>
          </cell>
          <cell r="G203">
            <v>1</v>
          </cell>
          <cell r="H203">
            <v>342</v>
          </cell>
          <cell r="I203">
            <v>110</v>
          </cell>
        </row>
        <row r="205">
          <cell r="B205">
            <v>280899</v>
          </cell>
          <cell r="C205">
            <v>17</v>
          </cell>
          <cell r="F205">
            <v>2458</v>
          </cell>
          <cell r="G205">
            <v>1699</v>
          </cell>
          <cell r="I205">
            <v>573</v>
          </cell>
        </row>
        <row r="206">
          <cell r="B206">
            <v>67888</v>
          </cell>
          <cell r="C206">
            <v>14</v>
          </cell>
          <cell r="F206">
            <v>1071</v>
          </cell>
          <cell r="G206">
            <v>2695</v>
          </cell>
          <cell r="I206">
            <v>165</v>
          </cell>
        </row>
        <row r="214">
          <cell r="B214">
            <v>805562</v>
          </cell>
          <cell r="C214">
            <v>12</v>
          </cell>
          <cell r="F214">
            <v>7913</v>
          </cell>
          <cell r="G214">
            <v>503</v>
          </cell>
          <cell r="H214">
            <v>12444</v>
          </cell>
          <cell r="I214">
            <v>2922</v>
          </cell>
        </row>
        <row r="216">
          <cell r="B216">
            <v>603433</v>
          </cell>
          <cell r="C216">
            <v>18</v>
          </cell>
          <cell r="F216">
            <v>8021</v>
          </cell>
          <cell r="G216">
            <v>15819</v>
          </cell>
          <cell r="I216">
            <v>1222</v>
          </cell>
        </row>
        <row r="217">
          <cell r="B217">
            <v>682225</v>
          </cell>
          <cell r="C217">
            <v>13</v>
          </cell>
          <cell r="F217">
            <v>18921</v>
          </cell>
          <cell r="G217">
            <v>143564</v>
          </cell>
          <cell r="I217">
            <v>1695</v>
          </cell>
        </row>
        <row r="219">
          <cell r="B219">
            <v>53186</v>
          </cell>
          <cell r="C219">
            <v>6</v>
          </cell>
          <cell r="F219">
            <v>10835</v>
          </cell>
          <cell r="G219">
            <v>598</v>
          </cell>
        </row>
        <row r="221">
          <cell r="B221">
            <v>252955</v>
          </cell>
          <cell r="C221">
            <v>20</v>
          </cell>
          <cell r="F221">
            <v>2397</v>
          </cell>
          <cell r="G221">
            <v>4357</v>
          </cell>
          <cell r="H221">
            <v>419</v>
          </cell>
          <cell r="I221">
            <v>421</v>
          </cell>
        </row>
        <row r="223">
          <cell r="B223">
            <v>5646787</v>
          </cell>
          <cell r="C223">
            <v>17</v>
          </cell>
          <cell r="F223">
            <v>425</v>
          </cell>
          <cell r="G223">
            <v>3768</v>
          </cell>
          <cell r="H223">
            <v>623673</v>
          </cell>
          <cell r="I223">
            <v>341</v>
          </cell>
        </row>
        <row r="224">
          <cell r="B224">
            <v>258359956</v>
          </cell>
          <cell r="C224">
            <v>17</v>
          </cell>
          <cell r="F224">
            <v>51968</v>
          </cell>
          <cell r="G224">
            <v>41698</v>
          </cell>
        </row>
        <row r="226">
          <cell r="B226">
            <v>423366</v>
          </cell>
          <cell r="C226">
            <v>10</v>
          </cell>
          <cell r="F226">
            <v>27</v>
          </cell>
          <cell r="G226">
            <v>68</v>
          </cell>
          <cell r="H226">
            <v>9951</v>
          </cell>
          <cell r="I226">
            <v>23</v>
          </cell>
        </row>
        <row r="227">
          <cell r="B227">
            <v>18449384</v>
          </cell>
          <cell r="C227">
            <v>17</v>
          </cell>
          <cell r="F227">
            <v>13133</v>
          </cell>
          <cell r="G227">
            <v>78525</v>
          </cell>
          <cell r="H227">
            <v>8793</v>
          </cell>
          <cell r="I227">
            <v>3089</v>
          </cell>
        </row>
        <row r="229">
          <cell r="B229">
            <v>1995011</v>
          </cell>
          <cell r="C229">
            <v>19</v>
          </cell>
          <cell r="F229">
            <v>718</v>
          </cell>
          <cell r="G229">
            <v>66702</v>
          </cell>
        </row>
        <row r="231">
          <cell r="B231">
            <v>2225766</v>
          </cell>
          <cell r="C231">
            <v>17</v>
          </cell>
          <cell r="F231">
            <v>7</v>
          </cell>
          <cell r="G231">
            <v>46312</v>
          </cell>
        </row>
        <row r="233">
          <cell r="B233">
            <v>72921</v>
          </cell>
          <cell r="C233">
            <v>10</v>
          </cell>
          <cell r="F233">
            <v>16</v>
          </cell>
          <cell r="G233">
            <v>2185</v>
          </cell>
          <cell r="I233">
            <v>2552</v>
          </cell>
        </row>
        <row r="234">
          <cell r="B234">
            <v>4716</v>
          </cell>
          <cell r="C234">
            <v>4</v>
          </cell>
          <cell r="F234">
            <v>19</v>
          </cell>
          <cell r="G234">
            <v>115</v>
          </cell>
          <cell r="I234">
            <v>54</v>
          </cell>
        </row>
        <row r="236">
          <cell r="B236">
            <v>1112789</v>
          </cell>
          <cell r="C236">
            <v>21</v>
          </cell>
          <cell r="F236">
            <v>10615</v>
          </cell>
          <cell r="G236">
            <v>5744</v>
          </cell>
          <cell r="I236">
            <v>2245</v>
          </cell>
        </row>
        <row r="237">
          <cell r="B237">
            <v>289882</v>
          </cell>
          <cell r="C237">
            <v>17</v>
          </cell>
          <cell r="F237">
            <v>4289</v>
          </cell>
          <cell r="G237">
            <v>19840</v>
          </cell>
          <cell r="I237">
            <v>467</v>
          </cell>
        </row>
        <row r="239">
          <cell r="B239">
            <v>6046</v>
          </cell>
          <cell r="C239">
            <v>6</v>
          </cell>
          <cell r="F239">
            <v>19</v>
          </cell>
          <cell r="G239">
            <v>31</v>
          </cell>
          <cell r="I239">
            <v>10</v>
          </cell>
        </row>
        <row r="240">
          <cell r="B240">
            <v>25603</v>
          </cell>
          <cell r="C240">
            <v>6</v>
          </cell>
          <cell r="F240">
            <v>1108</v>
          </cell>
          <cell r="G240">
            <v>2973</v>
          </cell>
          <cell r="I240">
            <v>53</v>
          </cell>
        </row>
        <row r="242">
          <cell r="B242">
            <v>107</v>
          </cell>
          <cell r="C242">
            <v>3</v>
          </cell>
        </row>
        <row r="244">
          <cell r="B244">
            <v>12484</v>
          </cell>
          <cell r="C244">
            <v>8</v>
          </cell>
          <cell r="F244">
            <v>204</v>
          </cell>
          <cell r="G244">
            <v>93</v>
          </cell>
        </row>
        <row r="246">
          <cell r="B246">
            <v>7223290</v>
          </cell>
          <cell r="C246">
            <v>8</v>
          </cell>
          <cell r="F246">
            <v>176500</v>
          </cell>
          <cell r="G246">
            <v>612</v>
          </cell>
          <cell r="H246">
            <v>42</v>
          </cell>
          <cell r="I246">
            <v>18238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A9B48-CB09-40A1-B0C4-F887009BD37E}">
  <sheetPr>
    <tabColor theme="4" tint="-0.499984740745262"/>
    <pageSetUpPr fitToPage="1"/>
  </sheetPr>
  <dimension ref="A1:G38"/>
  <sheetViews>
    <sheetView tabSelected="1" zoomScale="85" zoomScaleNormal="85" workbookViewId="0">
      <selection activeCell="I17" sqref="I17"/>
    </sheetView>
  </sheetViews>
  <sheetFormatPr defaultRowHeight="14.4" x14ac:dyDescent="0.3"/>
  <cols>
    <col min="1" max="1" width="8.109375" customWidth="1"/>
    <col min="2" max="2" width="120.33203125" customWidth="1"/>
  </cols>
  <sheetData>
    <row r="1" spans="1:7" x14ac:dyDescent="0.3">
      <c r="A1" s="74"/>
      <c r="B1" s="75"/>
      <c r="C1" s="75"/>
      <c r="D1" s="75"/>
      <c r="E1" s="75"/>
      <c r="F1" s="75"/>
      <c r="G1" s="76"/>
    </row>
    <row r="2" spans="1:7" x14ac:dyDescent="0.3">
      <c r="A2" s="77"/>
      <c r="B2" s="78"/>
      <c r="C2" s="78"/>
      <c r="D2" s="78"/>
      <c r="E2" s="78"/>
      <c r="F2" s="78"/>
      <c r="G2" s="79"/>
    </row>
    <row r="3" spans="1:7" x14ac:dyDescent="0.3">
      <c r="A3" s="77"/>
      <c r="B3" s="78"/>
      <c r="C3" s="78"/>
      <c r="D3" s="78"/>
      <c r="E3" s="78"/>
      <c r="F3" s="78"/>
      <c r="G3" s="79"/>
    </row>
    <row r="4" spans="1:7" x14ac:dyDescent="0.3">
      <c r="A4" s="77"/>
      <c r="B4" s="78"/>
      <c r="C4" s="78"/>
      <c r="D4" s="78"/>
      <c r="E4" s="78"/>
      <c r="F4" s="78"/>
      <c r="G4" s="79"/>
    </row>
    <row r="5" spans="1:7" x14ac:dyDescent="0.3">
      <c r="A5" s="77"/>
      <c r="B5" s="78"/>
      <c r="C5" s="78"/>
      <c r="D5" s="78"/>
      <c r="E5" s="78"/>
      <c r="F5" s="78"/>
      <c r="G5" s="79"/>
    </row>
    <row r="6" spans="1:7" x14ac:dyDescent="0.3">
      <c r="A6" s="77"/>
      <c r="B6" s="78"/>
      <c r="C6" s="78"/>
      <c r="D6" s="78"/>
      <c r="E6" s="78"/>
      <c r="F6" s="78"/>
      <c r="G6" s="79"/>
    </row>
    <row r="7" spans="1:7" x14ac:dyDescent="0.3">
      <c r="A7" s="77"/>
      <c r="B7" s="78"/>
      <c r="C7" s="78"/>
      <c r="D7" s="78"/>
      <c r="E7" s="78"/>
      <c r="F7" s="78"/>
      <c r="G7" s="79"/>
    </row>
    <row r="8" spans="1:7" x14ac:dyDescent="0.3">
      <c r="A8" s="77"/>
      <c r="B8" s="78"/>
      <c r="C8" s="78"/>
      <c r="D8" s="78"/>
      <c r="E8" s="78"/>
      <c r="F8" s="78"/>
      <c r="G8" s="79"/>
    </row>
    <row r="9" spans="1:7" x14ac:dyDescent="0.3">
      <c r="A9" s="77"/>
      <c r="B9" s="78"/>
      <c r="C9" s="78"/>
      <c r="D9" s="78"/>
      <c r="E9" s="78"/>
      <c r="F9" s="78"/>
      <c r="G9" s="79"/>
    </row>
    <row r="10" spans="1:7" x14ac:dyDescent="0.3">
      <c r="A10" s="77"/>
      <c r="B10" s="78"/>
      <c r="C10" s="78"/>
      <c r="D10" s="78"/>
      <c r="E10" s="78"/>
      <c r="F10" s="78"/>
      <c r="G10" s="79"/>
    </row>
    <row r="11" spans="1:7" x14ac:dyDescent="0.3">
      <c r="A11" s="77"/>
      <c r="B11" s="78"/>
      <c r="C11" s="78"/>
      <c r="D11" s="78"/>
      <c r="E11" s="78"/>
      <c r="F11" s="78"/>
      <c r="G11" s="79"/>
    </row>
    <row r="12" spans="1:7" x14ac:dyDescent="0.3">
      <c r="A12" s="77"/>
      <c r="B12" s="78"/>
      <c r="C12" s="78"/>
      <c r="D12" s="78"/>
      <c r="E12" s="78"/>
      <c r="F12" s="78"/>
      <c r="G12" s="79"/>
    </row>
    <row r="13" spans="1:7" x14ac:dyDescent="0.3">
      <c r="A13" s="77"/>
      <c r="B13" s="78"/>
      <c r="C13" s="78"/>
      <c r="D13" s="78"/>
      <c r="E13" s="78"/>
      <c r="F13" s="78"/>
      <c r="G13" s="79"/>
    </row>
    <row r="14" spans="1:7" x14ac:dyDescent="0.3">
      <c r="A14" s="77"/>
      <c r="B14" s="78"/>
      <c r="C14" s="78"/>
      <c r="D14" s="78"/>
      <c r="E14" s="78"/>
      <c r="F14" s="78"/>
      <c r="G14" s="79"/>
    </row>
    <row r="15" spans="1:7" x14ac:dyDescent="0.3">
      <c r="A15" s="77"/>
      <c r="B15" s="78"/>
      <c r="C15" s="78"/>
      <c r="D15" s="78"/>
      <c r="E15" s="78"/>
      <c r="F15" s="78"/>
      <c r="G15" s="79"/>
    </row>
    <row r="16" spans="1:7" x14ac:dyDescent="0.3">
      <c r="A16" s="77"/>
      <c r="B16" s="78"/>
      <c r="C16" s="78"/>
      <c r="D16" s="78"/>
      <c r="E16" s="78"/>
      <c r="F16" s="78"/>
      <c r="G16" s="79"/>
    </row>
    <row r="17" spans="1:7" x14ac:dyDescent="0.3">
      <c r="A17" s="77"/>
      <c r="B17" s="78"/>
      <c r="C17" s="78"/>
      <c r="D17" s="78"/>
      <c r="E17" s="78"/>
      <c r="F17" s="78"/>
      <c r="G17" s="79"/>
    </row>
    <row r="18" spans="1:7" x14ac:dyDescent="0.3">
      <c r="A18" s="77"/>
      <c r="B18" s="78"/>
      <c r="C18" s="78"/>
      <c r="D18" s="78"/>
      <c r="E18" s="78"/>
      <c r="F18" s="78"/>
      <c r="G18" s="79"/>
    </row>
    <row r="19" spans="1:7" x14ac:dyDescent="0.3">
      <c r="A19" s="77"/>
      <c r="B19" s="78"/>
      <c r="C19" s="78"/>
      <c r="D19" s="78"/>
      <c r="E19" s="78"/>
      <c r="F19" s="78"/>
      <c r="G19" s="79"/>
    </row>
    <row r="20" spans="1:7" x14ac:dyDescent="0.3">
      <c r="A20" s="77"/>
      <c r="B20" s="78"/>
      <c r="C20" s="78"/>
      <c r="D20" s="78"/>
      <c r="E20" s="78"/>
      <c r="F20" s="78"/>
      <c r="G20" s="79"/>
    </row>
    <row r="21" spans="1:7" x14ac:dyDescent="0.3">
      <c r="A21" s="77"/>
      <c r="B21" s="78"/>
      <c r="C21" s="78"/>
      <c r="D21" s="78"/>
      <c r="E21" s="78"/>
      <c r="F21" s="78"/>
      <c r="G21" s="79"/>
    </row>
    <row r="22" spans="1:7" x14ac:dyDescent="0.3">
      <c r="A22" s="77"/>
      <c r="B22" s="78"/>
      <c r="C22" s="78"/>
      <c r="D22" s="78"/>
      <c r="E22" s="78"/>
      <c r="F22" s="78"/>
      <c r="G22" s="79"/>
    </row>
    <row r="23" spans="1:7" x14ac:dyDescent="0.3">
      <c r="A23" s="77"/>
      <c r="B23" s="78"/>
      <c r="C23" s="78"/>
      <c r="D23" s="78"/>
      <c r="E23" s="78"/>
      <c r="F23" s="78"/>
      <c r="G23" s="79"/>
    </row>
    <row r="24" spans="1:7" x14ac:dyDescent="0.3">
      <c r="A24" s="77"/>
      <c r="B24" s="78"/>
      <c r="C24" s="78"/>
      <c r="D24" s="78"/>
      <c r="E24" s="78"/>
      <c r="F24" s="78"/>
      <c r="G24" s="79"/>
    </row>
    <row r="25" spans="1:7" x14ac:dyDescent="0.3">
      <c r="A25" s="77"/>
      <c r="B25" s="78"/>
      <c r="C25" s="78"/>
      <c r="D25" s="78"/>
      <c r="E25" s="78"/>
      <c r="F25" s="78"/>
      <c r="G25" s="79"/>
    </row>
    <row r="26" spans="1:7" x14ac:dyDescent="0.3">
      <c r="A26" s="77"/>
      <c r="B26" s="78"/>
      <c r="C26" s="78"/>
      <c r="D26" s="78"/>
      <c r="E26" s="78"/>
      <c r="F26" s="78"/>
      <c r="G26" s="79"/>
    </row>
    <row r="27" spans="1:7" x14ac:dyDescent="0.3">
      <c r="A27" s="77"/>
      <c r="B27" s="78"/>
      <c r="C27" s="78"/>
      <c r="D27" s="78"/>
      <c r="E27" s="78"/>
      <c r="F27" s="78"/>
      <c r="G27" s="79"/>
    </row>
    <row r="28" spans="1:7" x14ac:dyDescent="0.3">
      <c r="A28" s="77"/>
      <c r="B28" s="78"/>
      <c r="C28" s="78"/>
      <c r="D28" s="78"/>
      <c r="E28" s="78"/>
      <c r="F28" s="78"/>
      <c r="G28" s="79"/>
    </row>
    <row r="29" spans="1:7" x14ac:dyDescent="0.3">
      <c r="A29" s="77"/>
      <c r="B29" s="78"/>
      <c r="C29" s="78"/>
      <c r="D29" s="78"/>
      <c r="E29" s="78"/>
      <c r="F29" s="78"/>
      <c r="G29" s="79"/>
    </row>
    <row r="30" spans="1:7" x14ac:dyDescent="0.3">
      <c r="A30" s="77"/>
      <c r="B30" s="78"/>
      <c r="C30" s="78"/>
      <c r="D30" s="78"/>
      <c r="E30" s="78"/>
      <c r="F30" s="78"/>
      <c r="G30" s="79"/>
    </row>
    <row r="31" spans="1:7" x14ac:dyDescent="0.3">
      <c r="A31" s="77"/>
      <c r="B31" s="78"/>
      <c r="C31" s="78"/>
      <c r="D31" s="78"/>
      <c r="E31" s="78"/>
      <c r="F31" s="78"/>
      <c r="G31" s="79"/>
    </row>
    <row r="32" spans="1:7" x14ac:dyDescent="0.3">
      <c r="A32" s="77"/>
      <c r="B32" s="78"/>
      <c r="C32" s="78"/>
      <c r="D32" s="78"/>
      <c r="E32" s="78"/>
      <c r="F32" s="78"/>
      <c r="G32" s="79"/>
    </row>
    <row r="33" spans="1:7" x14ac:dyDescent="0.3">
      <c r="A33" s="77"/>
      <c r="B33" s="78"/>
      <c r="C33" s="78"/>
      <c r="D33" s="78"/>
      <c r="E33" s="78"/>
      <c r="F33" s="78"/>
      <c r="G33" s="79"/>
    </row>
    <row r="34" spans="1:7" x14ac:dyDescent="0.3">
      <c r="A34" s="77"/>
      <c r="B34" s="78"/>
      <c r="C34" s="78"/>
      <c r="D34" s="78"/>
      <c r="E34" s="78"/>
      <c r="F34" s="78"/>
      <c r="G34" s="79"/>
    </row>
    <row r="35" spans="1:7" x14ac:dyDescent="0.3">
      <c r="A35" s="77"/>
      <c r="B35" s="78"/>
      <c r="C35" s="78"/>
      <c r="D35" s="78"/>
      <c r="E35" s="78"/>
      <c r="F35" s="78"/>
      <c r="G35" s="79"/>
    </row>
    <row r="36" spans="1:7" x14ac:dyDescent="0.3">
      <c r="A36" s="77"/>
      <c r="B36" s="78"/>
      <c r="C36" s="78"/>
      <c r="D36" s="78"/>
      <c r="E36" s="78"/>
      <c r="F36" s="78"/>
      <c r="G36" s="79"/>
    </row>
    <row r="37" spans="1:7" x14ac:dyDescent="0.3">
      <c r="A37" s="77"/>
      <c r="B37" s="78"/>
      <c r="C37" s="78"/>
      <c r="D37" s="78"/>
      <c r="E37" s="78"/>
      <c r="F37" s="78"/>
      <c r="G37" s="79"/>
    </row>
    <row r="38" spans="1:7" x14ac:dyDescent="0.3">
      <c r="A38" s="80"/>
      <c r="B38" s="81"/>
      <c r="C38" s="81"/>
      <c r="D38" s="81"/>
      <c r="E38" s="81"/>
      <c r="F38" s="81"/>
      <c r="G38" s="82"/>
    </row>
  </sheetData>
  <sheetProtection algorithmName="SHA-256" hashValue="uWcXhFrnateo4mIOTDixi8AXK53CDS9pgHI71Lk7e7c=" saltValue="efgFb/lMHtBZvzUk2mOtWw==" spinCount="100000" sheet="1" objects="1" scenarios="1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2" orientation="portrait" r:id="rId1"/>
  <headerFooter>
    <oddHeader>&amp;C&amp;"Verdana"&amp;10&amp;KD90029 OFFICIAL&amp;1#_x000D_</oddHeader>
    <oddFooter>&amp;C_x000D_&amp;1#&amp;"Verdana"&amp;10&amp;KD90029 OFFICIAL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B7314-FAF0-47B2-8C35-57B7E9452982}">
  <sheetPr>
    <tabColor theme="4" tint="-0.249977111117893"/>
    <pageSetUpPr fitToPage="1"/>
  </sheetPr>
  <dimension ref="A1:Y52"/>
  <sheetViews>
    <sheetView topLeftCell="A2" zoomScaleNormal="100" workbookViewId="0">
      <selection activeCell="L51" sqref="L51"/>
    </sheetView>
  </sheetViews>
  <sheetFormatPr defaultColWidth="9.109375" defaultRowHeight="12" x14ac:dyDescent="0.25"/>
  <cols>
    <col min="1" max="1" width="18.109375" style="2" customWidth="1"/>
    <col min="2" max="3" width="9.33203125" style="2" customWidth="1"/>
    <col min="4" max="4" width="2" style="20" customWidth="1"/>
    <col min="5" max="5" width="18.109375" style="2" customWidth="1"/>
    <col min="6" max="7" width="6.6640625" style="2" customWidth="1"/>
    <col min="8" max="8" width="7.5546875" style="2" customWidth="1"/>
    <col min="9" max="9" width="6.6640625" style="2" customWidth="1"/>
    <col min="10" max="12" width="16.109375" style="2" customWidth="1"/>
    <col min="13" max="16384" width="9.109375" style="2"/>
  </cols>
  <sheetData>
    <row r="1" spans="1:25" s="13" customFormat="1" ht="32.25" customHeight="1" x14ac:dyDescent="0.3">
      <c r="A1" s="18" t="s">
        <v>129</v>
      </c>
      <c r="B1" s="18"/>
      <c r="C1" s="18"/>
      <c r="D1" s="11"/>
      <c r="E1" s="83" t="s">
        <v>108</v>
      </c>
      <c r="F1" s="83"/>
      <c r="G1" s="83"/>
      <c r="H1" s="83"/>
      <c r="I1" s="18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</row>
    <row r="2" spans="1:25" ht="14.25" customHeight="1" x14ac:dyDescent="0.25">
      <c r="A2" s="21" t="s">
        <v>34</v>
      </c>
      <c r="B2" s="5" t="s">
        <v>0</v>
      </c>
      <c r="C2" s="14" t="s">
        <v>1</v>
      </c>
      <c r="D2" s="19"/>
      <c r="E2" s="22" t="s">
        <v>128</v>
      </c>
      <c r="F2" s="15" t="s">
        <v>109</v>
      </c>
      <c r="G2" s="15" t="s">
        <v>110</v>
      </c>
      <c r="H2" s="15" t="s">
        <v>111</v>
      </c>
      <c r="I2" s="16" t="s">
        <v>112</v>
      </c>
    </row>
    <row r="3" spans="1:25" x14ac:dyDescent="0.25">
      <c r="A3" s="17" t="s">
        <v>3</v>
      </c>
      <c r="B3" s="30" cm="1">
        <f t="array" ref="B3:C4">[1]Pivot!$B$29:$C$30</f>
        <v>182</v>
      </c>
      <c r="C3" s="31">
        <v>2</v>
      </c>
      <c r="D3" s="19"/>
      <c r="E3" s="7" t="s">
        <v>3</v>
      </c>
      <c r="F3" s="24" cm="1">
        <f t="array" ref="F3:G4">[1]Pivot!$F$29:$G$30</f>
        <v>1</v>
      </c>
      <c r="G3" s="24">
        <v>21</v>
      </c>
      <c r="H3" s="24"/>
      <c r="I3" s="25"/>
      <c r="M3" s="1"/>
    </row>
    <row r="4" spans="1:25" x14ac:dyDescent="0.25">
      <c r="A4" s="7" t="s">
        <v>4</v>
      </c>
      <c r="B4" s="24">
        <v>761</v>
      </c>
      <c r="C4" s="25">
        <v>2</v>
      </c>
      <c r="D4" s="19"/>
      <c r="E4" s="7" t="s">
        <v>4</v>
      </c>
      <c r="F4" s="24">
        <v>10</v>
      </c>
      <c r="G4" s="24">
        <v>244</v>
      </c>
      <c r="H4" s="24"/>
      <c r="I4" s="25"/>
    </row>
    <row r="5" spans="1:25" x14ac:dyDescent="0.25">
      <c r="A5" s="7" t="s">
        <v>143</v>
      </c>
      <c r="B5" s="24">
        <v>17</v>
      </c>
      <c r="C5" s="25">
        <v>2</v>
      </c>
      <c r="D5" s="19"/>
      <c r="E5" s="7" t="s">
        <v>144</v>
      </c>
      <c r="F5" s="24"/>
      <c r="G5" s="24">
        <v>1</v>
      </c>
      <c r="H5" s="24"/>
      <c r="I5" s="25"/>
    </row>
    <row r="6" spans="1:25" x14ac:dyDescent="0.25">
      <c r="A6" s="7" t="s">
        <v>144</v>
      </c>
      <c r="B6" s="24">
        <v>21</v>
      </c>
      <c r="C6" s="25">
        <v>2</v>
      </c>
      <c r="D6" s="19"/>
      <c r="E6" s="7" t="s">
        <v>146</v>
      </c>
      <c r="F6" s="24">
        <v>1</v>
      </c>
      <c r="G6" s="24">
        <v>6</v>
      </c>
      <c r="H6" s="24"/>
      <c r="I6" s="25"/>
    </row>
    <row r="7" spans="1:25" x14ac:dyDescent="0.25">
      <c r="A7" s="7" t="s">
        <v>145</v>
      </c>
      <c r="B7" s="24" cm="1">
        <f t="array" ref="B7:C8">[1]Pivot!$B$35:$C$36</f>
        <v>2</v>
      </c>
      <c r="C7" s="25">
        <v>1</v>
      </c>
      <c r="D7" s="19"/>
      <c r="E7" s="7" t="s">
        <v>113</v>
      </c>
      <c r="F7" s="24"/>
      <c r="G7" s="24">
        <v>17</v>
      </c>
      <c r="H7" s="24"/>
      <c r="I7" s="25">
        <v>10</v>
      </c>
    </row>
    <row r="8" spans="1:25" x14ac:dyDescent="0.25">
      <c r="A8" s="7" t="s">
        <v>146</v>
      </c>
      <c r="B8" s="24">
        <v>12</v>
      </c>
      <c r="C8" s="25">
        <v>1</v>
      </c>
      <c r="D8" s="19"/>
      <c r="E8" s="7" t="s">
        <v>22</v>
      </c>
      <c r="F8" s="24" cm="1">
        <f t="array" ref="F8:G9">[1]Pivot!$F$44:$G$45</f>
        <v>978</v>
      </c>
      <c r="G8" s="24">
        <v>181</v>
      </c>
      <c r="H8" s="24"/>
      <c r="I8" s="25"/>
    </row>
    <row r="9" spans="1:25" x14ac:dyDescent="0.25">
      <c r="A9" s="7" t="s">
        <v>147</v>
      </c>
      <c r="B9" s="24">
        <v>3</v>
      </c>
      <c r="C9" s="25">
        <v>1</v>
      </c>
      <c r="D9" s="2"/>
      <c r="E9" s="7" t="s">
        <v>23</v>
      </c>
      <c r="F9" s="24">
        <v>262</v>
      </c>
      <c r="G9" s="24">
        <v>925</v>
      </c>
      <c r="H9" s="24"/>
      <c r="I9" s="25"/>
    </row>
    <row r="10" spans="1:25" ht="12.75" customHeight="1" x14ac:dyDescent="0.25">
      <c r="A10" s="7" t="s">
        <v>113</v>
      </c>
      <c r="B10" s="24">
        <v>42</v>
      </c>
      <c r="C10" s="25">
        <v>1</v>
      </c>
      <c r="D10" s="2"/>
      <c r="E10" s="35" t="s">
        <v>26</v>
      </c>
      <c r="F10" s="55" cm="1">
        <f t="array" ref="F10:G11">[1]Pivot!$F$53:$G$54</f>
        <v>1</v>
      </c>
      <c r="G10" s="55">
        <v>1</v>
      </c>
      <c r="H10" s="55"/>
      <c r="I10" s="56"/>
    </row>
    <row r="11" spans="1:25" x14ac:dyDescent="0.25">
      <c r="A11" s="7" t="s">
        <v>22</v>
      </c>
      <c r="B11" s="24" cm="1">
        <f t="array" ref="B11:C12">[1]Pivot!$B$44:$C$45</f>
        <v>1593</v>
      </c>
      <c r="C11" s="25">
        <v>3</v>
      </c>
      <c r="D11" s="2"/>
      <c r="E11" s="8" t="s">
        <v>27</v>
      </c>
      <c r="F11" s="26">
        <v>35</v>
      </c>
      <c r="G11" s="26">
        <v>457</v>
      </c>
      <c r="H11" s="26"/>
      <c r="I11" s="27"/>
    </row>
    <row r="12" spans="1:25" x14ac:dyDescent="0.25">
      <c r="A12" s="7" t="s">
        <v>23</v>
      </c>
      <c r="B12" s="24">
        <v>2942</v>
      </c>
      <c r="C12" s="25">
        <v>2</v>
      </c>
      <c r="D12" s="19"/>
    </row>
    <row r="13" spans="1:25" ht="15.6" x14ac:dyDescent="0.25">
      <c r="A13" s="7" t="s">
        <v>26</v>
      </c>
      <c r="B13" s="24" cm="1">
        <f t="array" ref="B13:C14">[1]Pivot!$B$53:$C$54</f>
        <v>55</v>
      </c>
      <c r="C13" s="25">
        <v>4</v>
      </c>
      <c r="D13" s="19"/>
      <c r="E13" s="22" t="s">
        <v>126</v>
      </c>
      <c r="F13" s="15" t="s">
        <v>109</v>
      </c>
      <c r="G13" s="15" t="s">
        <v>110</v>
      </c>
      <c r="H13" s="15" t="s">
        <v>111</v>
      </c>
      <c r="I13" s="16" t="s">
        <v>112</v>
      </c>
    </row>
    <row r="14" spans="1:25" ht="12.75" customHeight="1" x14ac:dyDescent="0.25">
      <c r="A14" s="8" t="s">
        <v>27</v>
      </c>
      <c r="B14" s="26">
        <v>742</v>
      </c>
      <c r="C14" s="27">
        <v>3</v>
      </c>
      <c r="D14" s="19"/>
      <c r="E14" s="7" t="s">
        <v>45</v>
      </c>
      <c r="F14" s="24"/>
      <c r="G14" s="24" cm="1">
        <f t="array" ref="G14:I14">[1]Pivot!$G$10:$I$10</f>
        <v>618</v>
      </c>
      <c r="H14" s="24">
        <v>39672</v>
      </c>
      <c r="I14" s="25">
        <v>10666</v>
      </c>
    </row>
    <row r="15" spans="1:25" ht="12" customHeight="1" x14ac:dyDescent="0.25">
      <c r="D15" s="19"/>
      <c r="E15" s="7" t="s">
        <v>46</v>
      </c>
      <c r="F15" s="24" cm="1">
        <f t="array" ref="F15:I15">[1]Pivot!$F$12:$I$12</f>
        <v>14</v>
      </c>
      <c r="G15" s="24">
        <v>21</v>
      </c>
      <c r="H15" s="24">
        <v>57</v>
      </c>
      <c r="I15" s="25">
        <v>6</v>
      </c>
    </row>
    <row r="16" spans="1:25" ht="13.5" customHeight="1" x14ac:dyDescent="0.25">
      <c r="A16" s="22" t="s">
        <v>44</v>
      </c>
      <c r="B16" s="15" t="s">
        <v>0</v>
      </c>
      <c r="C16" s="16" t="s">
        <v>1</v>
      </c>
      <c r="D16" s="19"/>
      <c r="E16" s="7" t="s">
        <v>47</v>
      </c>
      <c r="F16" s="24"/>
      <c r="G16" s="24" cm="1">
        <f t="array" ref="G16:I16">[1]Pivot!$G$14:$I$14</f>
        <v>129</v>
      </c>
      <c r="H16" s="24">
        <v>249</v>
      </c>
      <c r="I16" s="25">
        <v>962</v>
      </c>
      <c r="J16" s="3"/>
    </row>
    <row r="17" spans="1:15" x14ac:dyDescent="0.25">
      <c r="A17" s="17" t="s">
        <v>45</v>
      </c>
      <c r="B17" s="32" cm="1">
        <f t="array" ref="B17:C17">[1]Pivot!$B$10:$C$10</f>
        <v>248987</v>
      </c>
      <c r="C17" s="31">
        <v>7</v>
      </c>
      <c r="D17" s="19"/>
      <c r="E17" s="7" t="s">
        <v>107</v>
      </c>
      <c r="F17" s="24"/>
      <c r="G17" s="24" cm="1">
        <f t="array" ref="G17:I17">[1]Pivot!$G$16:$I$16</f>
        <v>86</v>
      </c>
      <c r="H17" s="24">
        <v>930</v>
      </c>
      <c r="I17" s="25">
        <v>1140</v>
      </c>
      <c r="J17" s="3"/>
    </row>
    <row r="18" spans="1:15" x14ac:dyDescent="0.25">
      <c r="A18" s="7" t="s">
        <v>46</v>
      </c>
      <c r="B18" s="28" cm="1">
        <f t="array" ref="B18:C18">[1]Pivot!$B$12:$C$12</f>
        <v>4338</v>
      </c>
      <c r="C18" s="25">
        <v>2</v>
      </c>
      <c r="D18" s="19"/>
      <c r="E18" s="7" t="s">
        <v>48</v>
      </c>
      <c r="F18" s="24"/>
      <c r="G18" s="24" cm="1">
        <f t="array" ref="G18:I18">[1]Pivot!$G$18:$I$18</f>
        <v>749</v>
      </c>
      <c r="H18" s="24">
        <v>14829</v>
      </c>
      <c r="I18" s="25">
        <v>460</v>
      </c>
    </row>
    <row r="19" spans="1:15" x14ac:dyDescent="0.25">
      <c r="A19" s="7" t="s">
        <v>47</v>
      </c>
      <c r="B19" s="28" cm="1">
        <f t="array" ref="B19:C19">[1]Pivot!$B$14:$C$14</f>
        <v>32367</v>
      </c>
      <c r="C19" s="25">
        <v>4</v>
      </c>
      <c r="D19" s="19"/>
      <c r="E19" s="7" t="s">
        <v>49</v>
      </c>
      <c r="F19" s="24"/>
      <c r="G19" s="24" cm="1">
        <f t="array" ref="G19:I19">[1]Pivot!$G$20:$I$20</f>
        <v>3445</v>
      </c>
      <c r="H19" s="24">
        <v>70102</v>
      </c>
      <c r="I19" s="25">
        <v>21800</v>
      </c>
    </row>
    <row r="20" spans="1:15" x14ac:dyDescent="0.25">
      <c r="A20" s="7" t="s">
        <v>107</v>
      </c>
      <c r="B20" s="28" cm="1">
        <f t="array" ref="B20:C20">[1]Pivot!$B$16:$C$16</f>
        <v>20330</v>
      </c>
      <c r="C20" s="25">
        <v>2</v>
      </c>
      <c r="D20" s="19"/>
      <c r="E20" s="8" t="s">
        <v>50</v>
      </c>
      <c r="F20" s="26" cm="1">
        <f t="array" ref="F20:I20">[1]Pivot!$F$22:$I$22</f>
        <v>79</v>
      </c>
      <c r="G20" s="26">
        <v>76</v>
      </c>
      <c r="H20" s="26">
        <v>1676</v>
      </c>
      <c r="I20" s="27">
        <v>20</v>
      </c>
    </row>
    <row r="21" spans="1:15" x14ac:dyDescent="0.25">
      <c r="A21" s="7" t="s">
        <v>48</v>
      </c>
      <c r="B21" s="28" cm="1">
        <f t="array" ref="B21:C21">[1]Pivot!$B$18:$C$18</f>
        <v>196892</v>
      </c>
      <c r="C21" s="25">
        <v>1</v>
      </c>
      <c r="D21" s="19"/>
    </row>
    <row r="22" spans="1:15" ht="15.6" x14ac:dyDescent="0.25">
      <c r="A22" s="7" t="s">
        <v>49</v>
      </c>
      <c r="B22" s="28" cm="1">
        <f t="array" ref="B22:C22">[1]Pivot!$B$20:$C$20</f>
        <v>2236739</v>
      </c>
      <c r="C22" s="25">
        <v>5</v>
      </c>
      <c r="D22" s="19"/>
      <c r="E22" s="22" t="s">
        <v>127</v>
      </c>
      <c r="F22" s="15" t="s">
        <v>109</v>
      </c>
      <c r="G22" s="15" t="s">
        <v>110</v>
      </c>
      <c r="H22" s="15" t="s">
        <v>111</v>
      </c>
      <c r="I22" s="16" t="s">
        <v>112</v>
      </c>
    </row>
    <row r="23" spans="1:15" x14ac:dyDescent="0.25">
      <c r="A23" s="8" t="s">
        <v>50</v>
      </c>
      <c r="B23" s="29" cm="1">
        <f t="array" ref="B23:C23">[1]Pivot!$B$22:$C$22</f>
        <v>4059</v>
      </c>
      <c r="C23" s="27">
        <v>4</v>
      </c>
      <c r="E23" s="7" t="s">
        <v>51</v>
      </c>
      <c r="F23" s="24"/>
      <c r="G23" s="24" cm="1">
        <f t="array" ref="G23:G24">[1]Pivot!$G$38:$G$39</f>
        <v>528</v>
      </c>
      <c r="H23" s="24"/>
      <c r="I23" s="25">
        <v>19</v>
      </c>
    </row>
    <row r="24" spans="1:15" x14ac:dyDescent="0.25">
      <c r="E24" s="7" t="s">
        <v>52</v>
      </c>
      <c r="F24" s="24"/>
      <c r="G24" s="24">
        <v>525</v>
      </c>
      <c r="H24" s="24"/>
      <c r="I24" s="25">
        <v>1</v>
      </c>
    </row>
    <row r="25" spans="1:15" ht="13.5" customHeight="1" x14ac:dyDescent="0.25">
      <c r="A25" s="22" t="s">
        <v>62</v>
      </c>
      <c r="B25" s="15" t="s">
        <v>0</v>
      </c>
      <c r="C25" s="16" t="s">
        <v>1</v>
      </c>
      <c r="E25" s="7" t="s">
        <v>55</v>
      </c>
      <c r="F25" s="24" cm="1">
        <f t="array" ref="F25:G25">[1]Pivot!$F$47:$G$47</f>
        <v>2</v>
      </c>
      <c r="G25" s="24">
        <v>718</v>
      </c>
      <c r="H25" s="24"/>
      <c r="I25" s="25">
        <v>10</v>
      </c>
    </row>
    <row r="26" spans="1:15" x14ac:dyDescent="0.25">
      <c r="A26" s="7" t="s">
        <v>51</v>
      </c>
      <c r="B26" s="24" cm="1">
        <f t="array" ref="B26:C27">[1]Pivot!$B$38:$C$39</f>
        <v>13104</v>
      </c>
      <c r="C26" s="25">
        <v>11</v>
      </c>
      <c r="E26" s="7" t="s">
        <v>56</v>
      </c>
      <c r="F26" s="24"/>
      <c r="G26" s="24">
        <v>3829</v>
      </c>
      <c r="H26" s="24"/>
      <c r="I26" s="25">
        <v>2</v>
      </c>
    </row>
    <row r="27" spans="1:15" ht="13.5" customHeight="1" x14ac:dyDescent="0.25">
      <c r="A27" s="7" t="s">
        <v>52</v>
      </c>
      <c r="B27" s="24">
        <v>6190</v>
      </c>
      <c r="C27" s="25">
        <v>7</v>
      </c>
      <c r="E27" s="7" t="s">
        <v>58</v>
      </c>
      <c r="F27" s="24"/>
      <c r="G27" s="24">
        <v>1440</v>
      </c>
      <c r="H27" s="24"/>
      <c r="I27" s="25"/>
    </row>
    <row r="28" spans="1:15" x14ac:dyDescent="0.25">
      <c r="A28" s="7" t="s">
        <v>55</v>
      </c>
      <c r="B28" s="24" cm="1">
        <f t="array" ref="B28:C29">[1]Pivot!$B$47:$C$48</f>
        <v>103510</v>
      </c>
      <c r="C28" s="25">
        <v>7</v>
      </c>
      <c r="E28" s="8" t="s">
        <v>59</v>
      </c>
      <c r="F28" s="26"/>
      <c r="G28" s="26">
        <v>20</v>
      </c>
      <c r="H28" s="26"/>
      <c r="I28" s="27"/>
      <c r="O28" s="3"/>
    </row>
    <row r="29" spans="1:15" x14ac:dyDescent="0.25">
      <c r="A29" s="7" t="s">
        <v>56</v>
      </c>
      <c r="B29" s="24">
        <v>95131</v>
      </c>
      <c r="C29" s="25">
        <v>5</v>
      </c>
      <c r="O29" s="3"/>
    </row>
    <row r="30" spans="1:15" ht="15.6" x14ac:dyDescent="0.25">
      <c r="A30" s="7" t="s">
        <v>58</v>
      </c>
      <c r="B30" s="24" cm="1">
        <f t="array" ref="B30:C31">[1]Pivot!$B$50:$C$51</f>
        <v>1440</v>
      </c>
      <c r="C30" s="25">
        <v>3</v>
      </c>
      <c r="E30" s="22" t="s">
        <v>134</v>
      </c>
      <c r="F30" s="15" t="s">
        <v>109</v>
      </c>
      <c r="G30" s="15" t="s">
        <v>110</v>
      </c>
      <c r="H30" s="15" t="s">
        <v>111</v>
      </c>
      <c r="I30" s="16" t="s">
        <v>112</v>
      </c>
    </row>
    <row r="31" spans="1:15" x14ac:dyDescent="0.25">
      <c r="A31" s="8" t="s">
        <v>59</v>
      </c>
      <c r="B31" s="26">
        <v>20</v>
      </c>
      <c r="C31" s="27">
        <v>2</v>
      </c>
      <c r="E31" s="7" t="s">
        <v>64</v>
      </c>
      <c r="F31" s="24" cm="1">
        <f t="array" ref="F31:G34">[1]Pivot!$F$24:$G$27</f>
        <v>398432</v>
      </c>
      <c r="G31" s="24">
        <v>78498</v>
      </c>
      <c r="H31" s="54" cm="1">
        <f t="array" ref="H31:I32">[1]Pivot!$H$24:$I$25</f>
        <v>11754677</v>
      </c>
      <c r="I31" s="25">
        <v>8830</v>
      </c>
    </row>
    <row r="32" spans="1:15" x14ac:dyDescent="0.25">
      <c r="E32" s="7" t="s">
        <v>65</v>
      </c>
      <c r="F32" s="24">
        <v>625</v>
      </c>
      <c r="G32" s="24">
        <v>7348</v>
      </c>
      <c r="H32" s="24">
        <v>23002</v>
      </c>
      <c r="I32" s="25">
        <v>317</v>
      </c>
    </row>
    <row r="33" spans="1:10" ht="15.6" x14ac:dyDescent="0.25">
      <c r="A33" s="22" t="s">
        <v>124</v>
      </c>
      <c r="B33" s="15" t="s">
        <v>0</v>
      </c>
      <c r="C33" s="16" t="s">
        <v>1</v>
      </c>
      <c r="E33" s="7" t="s">
        <v>63</v>
      </c>
      <c r="F33" s="24">
        <v>148798</v>
      </c>
      <c r="G33" s="24">
        <v>23874</v>
      </c>
      <c r="H33" s="24"/>
      <c r="I33" s="25">
        <v>1998</v>
      </c>
    </row>
    <row r="34" spans="1:10" ht="12" customHeight="1" x14ac:dyDescent="0.25">
      <c r="A34" s="33" t="s">
        <v>64</v>
      </c>
      <c r="B34" s="24" cm="1">
        <f t="array" ref="B34:C37">[1]Pivot!$B$24:$C$27</f>
        <v>24036344</v>
      </c>
      <c r="C34" s="25">
        <v>16</v>
      </c>
      <c r="E34" s="8" t="s">
        <v>66</v>
      </c>
      <c r="F34" s="26">
        <v>1890</v>
      </c>
      <c r="G34" s="26">
        <v>6926</v>
      </c>
      <c r="H34" s="26">
        <v>115140</v>
      </c>
      <c r="I34" s="27">
        <v>504</v>
      </c>
    </row>
    <row r="35" spans="1:10" x14ac:dyDescent="0.25">
      <c r="A35" s="33" t="s">
        <v>65</v>
      </c>
      <c r="B35" s="24">
        <v>1071999</v>
      </c>
      <c r="C35" s="25">
        <v>16</v>
      </c>
      <c r="J35" s="10"/>
    </row>
    <row r="36" spans="1:10" x14ac:dyDescent="0.25">
      <c r="A36" s="33" t="s">
        <v>63</v>
      </c>
      <c r="B36" s="24">
        <v>7526828</v>
      </c>
      <c r="C36" s="25">
        <v>17</v>
      </c>
      <c r="J36" s="10"/>
    </row>
    <row r="37" spans="1:10" x14ac:dyDescent="0.25">
      <c r="A37" s="34" t="s">
        <v>66</v>
      </c>
      <c r="B37" s="26">
        <v>1508907</v>
      </c>
      <c r="C37" s="27">
        <v>11</v>
      </c>
      <c r="J37" s="10"/>
    </row>
    <row r="38" spans="1:10" x14ac:dyDescent="0.25">
      <c r="J38" s="10"/>
    </row>
    <row r="40" spans="1:10" ht="12.75" customHeight="1" x14ac:dyDescent="0.25">
      <c r="A40" s="84" t="s">
        <v>141</v>
      </c>
      <c r="B40" s="85"/>
      <c r="C40" s="86"/>
      <c r="E40" s="84" t="s">
        <v>142</v>
      </c>
      <c r="F40" s="85"/>
      <c r="G40" s="85"/>
      <c r="H40" s="85"/>
      <c r="I40" s="86"/>
    </row>
    <row r="41" spans="1:10" x14ac:dyDescent="0.25">
      <c r="A41" s="87"/>
      <c r="B41" s="88"/>
      <c r="C41" s="89"/>
      <c r="E41" s="87"/>
      <c r="F41" s="88"/>
      <c r="G41" s="88"/>
      <c r="H41" s="88"/>
      <c r="I41" s="89"/>
    </row>
    <row r="42" spans="1:10" x14ac:dyDescent="0.25">
      <c r="A42" s="87"/>
      <c r="B42" s="88"/>
      <c r="C42" s="89"/>
      <c r="E42" s="87"/>
      <c r="F42" s="88"/>
      <c r="G42" s="88"/>
      <c r="H42" s="88"/>
      <c r="I42" s="89"/>
    </row>
    <row r="43" spans="1:10" x14ac:dyDescent="0.25">
      <c r="A43" s="87"/>
      <c r="B43" s="88"/>
      <c r="C43" s="89"/>
      <c r="E43" s="87"/>
      <c r="F43" s="88"/>
      <c r="G43" s="88"/>
      <c r="H43" s="88"/>
      <c r="I43" s="89"/>
    </row>
    <row r="44" spans="1:10" x14ac:dyDescent="0.25">
      <c r="A44" s="87"/>
      <c r="B44" s="88"/>
      <c r="C44" s="89"/>
      <c r="E44" s="87"/>
      <c r="F44" s="88"/>
      <c r="G44" s="88"/>
      <c r="H44" s="88"/>
      <c r="I44" s="89"/>
    </row>
    <row r="45" spans="1:10" ht="21.75" customHeight="1" x14ac:dyDescent="0.25">
      <c r="A45" s="87"/>
      <c r="B45" s="88"/>
      <c r="C45" s="89"/>
      <c r="E45" s="87"/>
      <c r="F45" s="88"/>
      <c r="G45" s="88"/>
      <c r="H45" s="88"/>
      <c r="I45" s="89"/>
    </row>
    <row r="46" spans="1:10" x14ac:dyDescent="0.25">
      <c r="A46" s="87"/>
      <c r="B46" s="88"/>
      <c r="C46" s="89"/>
      <c r="E46" s="87"/>
      <c r="F46" s="88"/>
      <c r="G46" s="88"/>
      <c r="H46" s="88"/>
      <c r="I46" s="89"/>
    </row>
    <row r="47" spans="1:10" x14ac:dyDescent="0.25">
      <c r="A47" s="87"/>
      <c r="B47" s="88"/>
      <c r="C47" s="89"/>
      <c r="E47" s="90"/>
      <c r="F47" s="91"/>
      <c r="G47" s="91"/>
      <c r="H47" s="91"/>
      <c r="I47" s="92"/>
    </row>
    <row r="48" spans="1:10" x14ac:dyDescent="0.25">
      <c r="A48" s="87"/>
      <c r="B48" s="88"/>
      <c r="C48" s="89"/>
    </row>
    <row r="49" spans="1:3" x14ac:dyDescent="0.25">
      <c r="A49" s="90"/>
      <c r="B49" s="91"/>
      <c r="C49" s="92"/>
    </row>
    <row r="51" spans="1:3" ht="12.6" thickBot="1" x14ac:dyDescent="0.3"/>
    <row r="52" spans="1:3" ht="12.6" thickBot="1" x14ac:dyDescent="0.3">
      <c r="A52" s="53" t="s">
        <v>140</v>
      </c>
    </row>
  </sheetData>
  <mergeCells count="3">
    <mergeCell ref="E1:H1"/>
    <mergeCell ref="E40:I47"/>
    <mergeCell ref="A40:C49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&amp;C&amp;"Verdana"&amp;10&amp;KD90029 OFFICIAL&amp;1#_x000D_</oddHeader>
    <oddFooter>&amp;C_x000D_&amp;1#&amp;"Verdana"&amp;10&amp;KD90029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D3982-DD1A-40CF-BFEE-BA0146685DCF}">
  <sheetPr>
    <tabColor theme="4" tint="-0.249977111117893"/>
    <pageSetUpPr fitToPage="1"/>
  </sheetPr>
  <dimension ref="A1:G59"/>
  <sheetViews>
    <sheetView zoomScaleNormal="100" workbookViewId="0">
      <selection activeCell="M23" sqref="M23"/>
    </sheetView>
  </sheetViews>
  <sheetFormatPr defaultColWidth="9.109375" defaultRowHeight="12" x14ac:dyDescent="0.25"/>
  <cols>
    <col min="1" max="1" width="21" style="2" bestFit="1" customWidth="1"/>
    <col min="2" max="3" width="9.33203125" style="2" customWidth="1"/>
    <col min="4" max="4" width="3.88671875" style="2" customWidth="1"/>
    <col min="5" max="5" width="21" style="2" customWidth="1"/>
    <col min="6" max="7" width="9.33203125" style="2" customWidth="1"/>
    <col min="8" max="8" width="8.6640625" style="2" customWidth="1"/>
    <col min="9" max="16384" width="9.109375" style="2"/>
  </cols>
  <sheetData>
    <row r="1" spans="1:7" ht="34.799999999999997" x14ac:dyDescent="0.25">
      <c r="A1" s="96" t="s">
        <v>125</v>
      </c>
      <c r="B1" s="97"/>
      <c r="C1" s="97"/>
      <c r="D1" s="97"/>
      <c r="E1" s="97"/>
      <c r="F1" s="97"/>
      <c r="G1" s="97"/>
    </row>
    <row r="2" spans="1:7" ht="15.75" customHeight="1" x14ac:dyDescent="0.25">
      <c r="A2" s="5" t="s">
        <v>34</v>
      </c>
      <c r="B2" s="5" t="s">
        <v>0</v>
      </c>
      <c r="C2" s="5" t="s">
        <v>1</v>
      </c>
      <c r="D2" s="4"/>
      <c r="E2" s="15" t="s">
        <v>93</v>
      </c>
      <c r="F2" s="15" t="s">
        <v>0</v>
      </c>
      <c r="G2" s="16" t="s">
        <v>1</v>
      </c>
    </row>
    <row r="3" spans="1:7" x14ac:dyDescent="0.25">
      <c r="A3" s="17" t="s">
        <v>2</v>
      </c>
      <c r="B3" s="30" cm="1">
        <f t="array" ref="B3:C3">[2]Pivot!$B$22:$C$22</f>
        <v>59</v>
      </c>
      <c r="C3" s="31">
        <v>5</v>
      </c>
      <c r="D3" s="4"/>
      <c r="E3" s="7" t="s">
        <v>148</v>
      </c>
      <c r="F3" s="24">
        <v>2</v>
      </c>
      <c r="G3" s="25">
        <v>1</v>
      </c>
    </row>
    <row r="4" spans="1:7" x14ac:dyDescent="0.25">
      <c r="A4" s="57" t="s">
        <v>151</v>
      </c>
      <c r="B4" s="58">
        <v>3</v>
      </c>
      <c r="C4" s="59">
        <v>1</v>
      </c>
      <c r="D4" s="4"/>
      <c r="E4" s="7" t="s">
        <v>149</v>
      </c>
      <c r="F4" s="24">
        <v>57</v>
      </c>
      <c r="G4" s="25">
        <v>1</v>
      </c>
    </row>
    <row r="5" spans="1:7" x14ac:dyDescent="0.25">
      <c r="A5" s="7" t="s">
        <v>5</v>
      </c>
      <c r="B5" s="24" cm="1">
        <f t="array" ref="B5:C6">[2]Pivot!$B$38:$C$39</f>
        <v>1355833</v>
      </c>
      <c r="C5" s="25">
        <v>19</v>
      </c>
      <c r="D5" s="4"/>
      <c r="E5" s="7" t="s">
        <v>150</v>
      </c>
      <c r="F5" s="24">
        <v>1</v>
      </c>
      <c r="G5" s="25">
        <v>1</v>
      </c>
    </row>
    <row r="6" spans="1:7" x14ac:dyDescent="0.25">
      <c r="A6" s="7" t="s">
        <v>6</v>
      </c>
      <c r="B6" s="24">
        <v>360910</v>
      </c>
      <c r="C6" s="25">
        <v>16</v>
      </c>
      <c r="D6" s="4"/>
      <c r="E6" s="7" t="s">
        <v>67</v>
      </c>
      <c r="F6" s="24" cm="1">
        <f t="array" ref="F6:G9">[2]Pivot!$B$12:$C$15</f>
        <v>3832663</v>
      </c>
      <c r="G6" s="25">
        <v>22</v>
      </c>
    </row>
    <row r="7" spans="1:7" x14ac:dyDescent="0.25">
      <c r="A7" s="7" t="s">
        <v>157</v>
      </c>
      <c r="B7" s="24">
        <v>7</v>
      </c>
      <c r="C7" s="25">
        <v>2</v>
      </c>
      <c r="D7" s="4"/>
      <c r="E7" s="7" t="s">
        <v>64</v>
      </c>
      <c r="F7" s="24">
        <v>10554410</v>
      </c>
      <c r="G7" s="25">
        <v>22</v>
      </c>
    </row>
    <row r="8" spans="1:7" x14ac:dyDescent="0.25">
      <c r="A8" s="7" t="s">
        <v>158</v>
      </c>
      <c r="B8" s="24">
        <v>9</v>
      </c>
      <c r="C8" s="25">
        <v>1</v>
      </c>
      <c r="D8" s="4"/>
      <c r="E8" s="7" t="s">
        <v>68</v>
      </c>
      <c r="F8" s="24">
        <v>4683054</v>
      </c>
      <c r="G8" s="25">
        <v>18</v>
      </c>
    </row>
    <row r="9" spans="1:7" x14ac:dyDescent="0.25">
      <c r="A9" s="7" t="s">
        <v>7</v>
      </c>
      <c r="B9" s="24" cm="1">
        <f t="array" ref="B9:C9">[2]Pivot!$B$77:$C$77</f>
        <v>43</v>
      </c>
      <c r="C9" s="25">
        <v>2</v>
      </c>
      <c r="D9" s="4"/>
      <c r="E9" s="7" t="s">
        <v>69</v>
      </c>
      <c r="F9" s="24">
        <v>999618</v>
      </c>
      <c r="G9" s="25">
        <v>16</v>
      </c>
    </row>
    <row r="10" spans="1:7" x14ac:dyDescent="0.25">
      <c r="A10" s="7" t="s">
        <v>8</v>
      </c>
      <c r="B10" s="24" cm="1">
        <f t="array" ref="B10:C11">[2]Pivot!$B$81:$C$82</f>
        <v>106759</v>
      </c>
      <c r="C10" s="25">
        <v>16</v>
      </c>
      <c r="D10" s="4"/>
      <c r="E10" s="7" t="s">
        <v>70</v>
      </c>
      <c r="F10" s="24" cm="1">
        <f t="array" ref="F10:G11">[2]Pivot!$B$17:$C$18</f>
        <v>2444026</v>
      </c>
      <c r="G10" s="25">
        <v>7</v>
      </c>
    </row>
    <row r="11" spans="1:7" x14ac:dyDescent="0.25">
      <c r="A11" s="7" t="s">
        <v>9</v>
      </c>
      <c r="B11" s="24">
        <v>38812</v>
      </c>
      <c r="C11" s="25">
        <v>12</v>
      </c>
      <c r="D11" s="4"/>
      <c r="E11" s="7" t="s">
        <v>71</v>
      </c>
      <c r="F11" s="24">
        <v>17774770</v>
      </c>
      <c r="G11" s="25">
        <v>7</v>
      </c>
    </row>
    <row r="12" spans="1:7" x14ac:dyDescent="0.25">
      <c r="A12" s="7" t="s">
        <v>106</v>
      </c>
      <c r="B12" s="24" cm="1">
        <f t="array" ref="B12:C13">[2]Pivot!$B$84:$C$85</f>
        <v>2170</v>
      </c>
      <c r="C12" s="25">
        <v>7</v>
      </c>
      <c r="D12" s="4"/>
      <c r="E12" s="7" t="s">
        <v>72</v>
      </c>
      <c r="F12" s="24" cm="1">
        <f t="array" ref="F12:G12">[2]Pivot!$B$26:$C$26</f>
        <v>67646</v>
      </c>
      <c r="G12" s="25">
        <v>6</v>
      </c>
    </row>
    <row r="13" spans="1:7" x14ac:dyDescent="0.25">
      <c r="A13" s="7" t="s">
        <v>10</v>
      </c>
      <c r="B13" s="24">
        <v>864</v>
      </c>
      <c r="C13" s="25">
        <v>5</v>
      </c>
      <c r="D13" s="4"/>
      <c r="E13" s="7" t="s">
        <v>73</v>
      </c>
      <c r="F13" s="24" cm="1">
        <f t="array" ref="F13:G13">[2]Pivot!$B$28:$C$28</f>
        <v>1778663</v>
      </c>
      <c r="G13" s="25">
        <v>11</v>
      </c>
    </row>
    <row r="14" spans="1:7" x14ac:dyDescent="0.25">
      <c r="A14" s="7" t="s">
        <v>11</v>
      </c>
      <c r="B14" s="24" cm="1">
        <f t="array" ref="B14:C15">[2]Pivot!$B$87:$C$88</f>
        <v>1559</v>
      </c>
      <c r="C14" s="25">
        <v>9</v>
      </c>
      <c r="D14" s="4"/>
      <c r="E14" s="7" t="s">
        <v>74</v>
      </c>
      <c r="F14" s="24" cm="1">
        <f t="array" ref="F14:G15">[2]Pivot!$B$30:$C$31</f>
        <v>393743</v>
      </c>
      <c r="G14" s="25">
        <v>8</v>
      </c>
    </row>
    <row r="15" spans="1:7" x14ac:dyDescent="0.25">
      <c r="A15" s="7" t="s">
        <v>12</v>
      </c>
      <c r="B15" s="24">
        <v>5426</v>
      </c>
      <c r="C15" s="25">
        <v>4</v>
      </c>
      <c r="D15" s="4"/>
      <c r="E15" s="7" t="s">
        <v>75</v>
      </c>
      <c r="F15" s="24">
        <v>496831</v>
      </c>
      <c r="G15" s="25">
        <v>8</v>
      </c>
    </row>
    <row r="16" spans="1:7" x14ac:dyDescent="0.25">
      <c r="A16" s="7" t="s">
        <v>13</v>
      </c>
      <c r="B16" s="24" cm="1">
        <f t="array" ref="B16:C17">[2]Pivot!$B$90:$C$91</f>
        <v>1886</v>
      </c>
      <c r="C16" s="25">
        <v>8</v>
      </c>
      <c r="D16" s="4"/>
      <c r="E16" s="7" t="s">
        <v>76</v>
      </c>
      <c r="F16" s="24" cm="1">
        <f t="array" ref="F16:G19">[2]Pivot!$B$33:$C$36</f>
        <v>403686</v>
      </c>
      <c r="G16" s="25">
        <v>3</v>
      </c>
    </row>
    <row r="17" spans="1:7" x14ac:dyDescent="0.25">
      <c r="A17" s="7" t="s">
        <v>14</v>
      </c>
      <c r="B17" s="24">
        <v>465</v>
      </c>
      <c r="C17" s="25">
        <v>4</v>
      </c>
      <c r="D17" s="4"/>
      <c r="E17" s="7" t="s">
        <v>77</v>
      </c>
      <c r="F17" s="24">
        <v>1615</v>
      </c>
      <c r="G17" s="25">
        <v>2</v>
      </c>
    </row>
    <row r="18" spans="1:7" x14ac:dyDescent="0.25">
      <c r="A18" s="7" t="s">
        <v>15</v>
      </c>
      <c r="B18" s="24">
        <v>191</v>
      </c>
      <c r="C18" s="25">
        <v>7</v>
      </c>
      <c r="D18" s="4"/>
      <c r="E18" s="7" t="s">
        <v>78</v>
      </c>
      <c r="F18" s="24">
        <v>87628</v>
      </c>
      <c r="G18" s="25">
        <v>4</v>
      </c>
    </row>
    <row r="19" spans="1:7" x14ac:dyDescent="0.25">
      <c r="A19" s="7" t="s">
        <v>164</v>
      </c>
      <c r="B19" s="24">
        <v>51</v>
      </c>
      <c r="C19" s="25">
        <v>3</v>
      </c>
      <c r="D19" s="4"/>
      <c r="E19" s="7" t="s">
        <v>152</v>
      </c>
      <c r="F19" s="24">
        <v>1016</v>
      </c>
      <c r="G19" s="25">
        <v>1</v>
      </c>
    </row>
    <row r="20" spans="1:7" x14ac:dyDescent="0.25">
      <c r="A20" s="7" t="s">
        <v>16</v>
      </c>
      <c r="B20" s="24" cm="1">
        <f t="array" ref="B20:C22">[2]Pivot!$B$175:$C$177</f>
        <v>19459528</v>
      </c>
      <c r="C20" s="25">
        <v>20</v>
      </c>
      <c r="D20" s="4"/>
      <c r="E20" s="7" t="s">
        <v>153</v>
      </c>
      <c r="F20" s="24" cm="1">
        <f t="array" ref="F20:G22">[2]Pivot!$B$41:$C$43</f>
        <v>234471</v>
      </c>
      <c r="G20" s="25">
        <v>7</v>
      </c>
    </row>
    <row r="21" spans="1:7" x14ac:dyDescent="0.25">
      <c r="A21" s="7" t="s">
        <v>17</v>
      </c>
      <c r="B21" s="24">
        <v>11485705</v>
      </c>
      <c r="C21" s="25">
        <v>22</v>
      </c>
      <c r="D21" s="4"/>
      <c r="E21" s="7" t="s">
        <v>79</v>
      </c>
      <c r="F21" s="24">
        <v>22889</v>
      </c>
      <c r="G21" s="25">
        <v>6</v>
      </c>
    </row>
    <row r="22" spans="1:7" x14ac:dyDescent="0.25">
      <c r="A22" s="7" t="s">
        <v>18</v>
      </c>
      <c r="B22" s="24">
        <v>1976850</v>
      </c>
      <c r="C22" s="25">
        <v>16</v>
      </c>
      <c r="D22" s="4"/>
      <c r="E22" s="7" t="s">
        <v>80</v>
      </c>
      <c r="F22" s="24">
        <v>176</v>
      </c>
      <c r="G22" s="25">
        <v>3</v>
      </c>
    </row>
    <row r="23" spans="1:7" x14ac:dyDescent="0.25">
      <c r="A23" s="7" t="s">
        <v>19</v>
      </c>
      <c r="B23" s="24" cm="1">
        <f t="array" ref="B23:C23">[2]Pivot!$B$179:$C$179</f>
        <v>81103</v>
      </c>
      <c r="C23" s="25">
        <v>3</v>
      </c>
      <c r="D23" s="4"/>
      <c r="E23" s="7" t="s">
        <v>81</v>
      </c>
      <c r="F23" s="24" cm="1">
        <f t="array" ref="F23:G23">[2]Pivot!$B$45:$C$45</f>
        <v>81</v>
      </c>
      <c r="G23" s="25">
        <v>1</v>
      </c>
    </row>
    <row r="24" spans="1:7" x14ac:dyDescent="0.25">
      <c r="A24" s="7" t="s">
        <v>20</v>
      </c>
      <c r="B24" s="24" cm="1">
        <f t="array" ref="B24:C25">[2]Pivot!$B$205:$C$206</f>
        <v>280899</v>
      </c>
      <c r="C24" s="25">
        <v>17</v>
      </c>
      <c r="D24" s="4"/>
      <c r="E24" s="7" t="s">
        <v>82</v>
      </c>
      <c r="F24" s="24" cm="1">
        <f t="array" ref="F24:G25">[2]Pivot!$B$47:$C$48</f>
        <v>14</v>
      </c>
      <c r="G24" s="25">
        <v>2</v>
      </c>
    </row>
    <row r="25" spans="1:7" x14ac:dyDescent="0.25">
      <c r="A25" s="7" t="s">
        <v>21</v>
      </c>
      <c r="B25" s="24">
        <v>67888</v>
      </c>
      <c r="C25" s="25">
        <v>14</v>
      </c>
      <c r="D25" s="4"/>
      <c r="E25" s="7" t="s">
        <v>83</v>
      </c>
      <c r="F25" s="24">
        <v>121</v>
      </c>
      <c r="G25" s="25">
        <v>1</v>
      </c>
    </row>
    <row r="26" spans="1:7" ht="12.75" customHeight="1" x14ac:dyDescent="0.25">
      <c r="A26" s="7" t="s">
        <v>24</v>
      </c>
      <c r="B26" s="24" cm="1">
        <f t="array" ref="B26:C27">[2]Pivot!$B$216:$C$217</f>
        <v>603433</v>
      </c>
      <c r="C26" s="25">
        <v>18</v>
      </c>
      <c r="D26" s="4"/>
      <c r="E26" s="7" t="s">
        <v>84</v>
      </c>
      <c r="F26" s="24" cm="1">
        <f t="array" ref="F26:G27">[2]Pivot!$B$50:$C$51</f>
        <v>218908</v>
      </c>
      <c r="G26" s="25">
        <v>3</v>
      </c>
    </row>
    <row r="27" spans="1:7" x14ac:dyDescent="0.25">
      <c r="A27" s="7" t="s">
        <v>25</v>
      </c>
      <c r="B27" s="24">
        <v>682225</v>
      </c>
      <c r="C27" s="25">
        <v>13</v>
      </c>
      <c r="D27" s="4"/>
      <c r="E27" s="7" t="s">
        <v>85</v>
      </c>
      <c r="F27" s="24">
        <v>495</v>
      </c>
      <c r="G27" s="25">
        <v>5</v>
      </c>
    </row>
    <row r="28" spans="1:7" x14ac:dyDescent="0.25">
      <c r="A28" s="7" t="s">
        <v>28</v>
      </c>
      <c r="B28" s="24" cm="1">
        <f t="array" ref="B28:C29">[2]Pivot!$B$236:$C$237</f>
        <v>1112789</v>
      </c>
      <c r="C28" s="25">
        <v>21</v>
      </c>
      <c r="D28" s="4"/>
      <c r="E28" s="7" t="s">
        <v>154</v>
      </c>
      <c r="F28" s="24">
        <v>3</v>
      </c>
      <c r="G28" s="25">
        <v>1</v>
      </c>
    </row>
    <row r="29" spans="1:7" x14ac:dyDescent="0.25">
      <c r="A29" s="7" t="s">
        <v>29</v>
      </c>
      <c r="B29" s="24">
        <v>289882</v>
      </c>
      <c r="C29" s="25">
        <v>17</v>
      </c>
      <c r="D29" s="4"/>
      <c r="E29" s="7" t="s">
        <v>86</v>
      </c>
      <c r="F29" s="24" cm="1">
        <f t="array" ref="F29:G31">[2]Pivot!$B$55:$C$57</f>
        <v>817947</v>
      </c>
      <c r="G29" s="25">
        <v>9</v>
      </c>
    </row>
    <row r="30" spans="1:7" x14ac:dyDescent="0.25">
      <c r="A30" s="7" t="s">
        <v>30</v>
      </c>
      <c r="B30" s="24" cm="1">
        <f t="array" ref="B30:C31">[2]Pivot!$B$239:$C$240</f>
        <v>6046</v>
      </c>
      <c r="C30" s="25">
        <v>6</v>
      </c>
      <c r="D30" s="4"/>
      <c r="E30" s="7" t="s">
        <v>87</v>
      </c>
      <c r="F30" s="24">
        <v>15927</v>
      </c>
      <c r="G30" s="25">
        <v>6</v>
      </c>
    </row>
    <row r="31" spans="1:7" ht="13.5" customHeight="1" x14ac:dyDescent="0.25">
      <c r="A31" s="7" t="s">
        <v>31</v>
      </c>
      <c r="B31" s="24">
        <v>25603</v>
      </c>
      <c r="C31" s="25">
        <v>6</v>
      </c>
      <c r="D31" s="4"/>
      <c r="E31" s="7" t="s">
        <v>135</v>
      </c>
      <c r="F31" s="24">
        <v>784</v>
      </c>
      <c r="G31" s="25">
        <v>3</v>
      </c>
    </row>
    <row r="32" spans="1:7" ht="12.75" customHeight="1" x14ac:dyDescent="0.25">
      <c r="A32" s="7" t="s">
        <v>32</v>
      </c>
      <c r="B32" s="24" cm="1">
        <f t="array" ref="B32:C32">[2]Pivot!$B$242:$C$242</f>
        <v>107</v>
      </c>
      <c r="C32" s="25">
        <v>3</v>
      </c>
      <c r="D32" s="4"/>
      <c r="E32" s="7" t="s">
        <v>155</v>
      </c>
      <c r="F32" s="24">
        <v>37</v>
      </c>
      <c r="G32" s="25">
        <v>1</v>
      </c>
    </row>
    <row r="33" spans="1:7" x14ac:dyDescent="0.25">
      <c r="A33" s="8" t="s">
        <v>33</v>
      </c>
      <c r="B33" s="26" cm="1">
        <f t="array" ref="B33:C33">[2]Pivot!$B$244:$C$244</f>
        <v>12484</v>
      </c>
      <c r="C33" s="27">
        <v>8</v>
      </c>
      <c r="D33" s="4"/>
      <c r="E33" s="7" t="s">
        <v>156</v>
      </c>
      <c r="F33" s="24">
        <v>1</v>
      </c>
      <c r="G33" s="25">
        <v>1</v>
      </c>
    </row>
    <row r="34" spans="1:7" ht="13.5" customHeight="1" x14ac:dyDescent="0.25">
      <c r="A34" s="98"/>
      <c r="B34" s="98"/>
      <c r="C34" s="98"/>
      <c r="D34" s="4"/>
      <c r="E34" s="7" t="s">
        <v>88</v>
      </c>
      <c r="F34" s="24" cm="1">
        <f t="array" ref="F34:G39">[2]Pivot!$B$59:$C$64</f>
        <v>996150</v>
      </c>
      <c r="G34" s="25">
        <v>23</v>
      </c>
    </row>
    <row r="35" spans="1:7" ht="12.75" customHeight="1" x14ac:dyDescent="0.25">
      <c r="A35" s="15" t="s">
        <v>35</v>
      </c>
      <c r="B35" s="15" t="s">
        <v>0</v>
      </c>
      <c r="C35" s="16" t="s">
        <v>1</v>
      </c>
      <c r="D35" s="4"/>
      <c r="E35" s="7" t="s">
        <v>89</v>
      </c>
      <c r="F35" s="24">
        <v>7881</v>
      </c>
      <c r="G35" s="25">
        <v>20</v>
      </c>
    </row>
    <row r="36" spans="1:7" x14ac:dyDescent="0.25">
      <c r="A36" s="17" t="s">
        <v>160</v>
      </c>
      <c r="B36" s="30">
        <v>2</v>
      </c>
      <c r="C36" s="31">
        <v>1</v>
      </c>
      <c r="D36" s="4"/>
      <c r="E36" s="7" t="s">
        <v>90</v>
      </c>
      <c r="F36" s="24">
        <v>402692</v>
      </c>
      <c r="G36" s="25">
        <v>21</v>
      </c>
    </row>
    <row r="37" spans="1:7" x14ac:dyDescent="0.25">
      <c r="A37" s="7" t="s">
        <v>161</v>
      </c>
      <c r="B37" s="24" cm="1">
        <f t="array" ref="B37:C39">[2]Pivot!$B$93:$C$95</f>
        <v>108339</v>
      </c>
      <c r="C37" s="25">
        <v>2</v>
      </c>
      <c r="D37" s="4"/>
      <c r="E37" s="7" t="s">
        <v>91</v>
      </c>
      <c r="F37" s="24">
        <v>812890</v>
      </c>
      <c r="G37" s="25">
        <v>29</v>
      </c>
    </row>
    <row r="38" spans="1:7" x14ac:dyDescent="0.25">
      <c r="A38" s="7" t="s">
        <v>162</v>
      </c>
      <c r="B38" s="24">
        <v>19051</v>
      </c>
      <c r="C38" s="25">
        <v>22</v>
      </c>
      <c r="D38" s="4"/>
      <c r="E38" s="7" t="s">
        <v>92</v>
      </c>
      <c r="F38" s="24">
        <v>9784</v>
      </c>
      <c r="G38" s="25">
        <v>5</v>
      </c>
    </row>
    <row r="39" spans="1:7" x14ac:dyDescent="0.25">
      <c r="A39" s="7" t="s">
        <v>163</v>
      </c>
      <c r="B39" s="24">
        <v>611</v>
      </c>
      <c r="C39" s="25">
        <v>7</v>
      </c>
      <c r="D39" s="4"/>
      <c r="E39" s="7" t="s">
        <v>122</v>
      </c>
      <c r="F39" s="24">
        <v>409</v>
      </c>
      <c r="G39" s="25">
        <v>3</v>
      </c>
    </row>
    <row r="40" spans="1:7" x14ac:dyDescent="0.25">
      <c r="A40" s="7" t="s">
        <v>36</v>
      </c>
      <c r="B40" s="24" cm="1">
        <f t="array" ref="B40:C40">[2]Pivot!$B$214:$C$214</f>
        <v>805562</v>
      </c>
      <c r="C40" s="25">
        <v>12</v>
      </c>
      <c r="D40" s="4"/>
      <c r="E40" s="7" t="s">
        <v>94</v>
      </c>
      <c r="F40" s="24" cm="1">
        <f t="array" ref="F40:G40">[2]Pivot!$B$70:$C$70</f>
        <v>166604</v>
      </c>
      <c r="G40" s="25">
        <v>11</v>
      </c>
    </row>
    <row r="41" spans="1:7" x14ac:dyDescent="0.25">
      <c r="A41" s="7" t="s">
        <v>37</v>
      </c>
      <c r="B41" s="24" cm="1">
        <f t="array" ref="B41:C41">[2]Pivot!$B$219:$C$219</f>
        <v>53186</v>
      </c>
      <c r="C41" s="25">
        <v>6</v>
      </c>
      <c r="D41" s="4"/>
      <c r="E41" s="7" t="s">
        <v>159</v>
      </c>
      <c r="F41" s="24">
        <v>51284</v>
      </c>
      <c r="G41" s="25">
        <v>11</v>
      </c>
    </row>
    <row r="42" spans="1:7" ht="12.75" customHeight="1" x14ac:dyDescent="0.25">
      <c r="A42" s="7" t="s">
        <v>38</v>
      </c>
      <c r="B42" s="24" cm="1">
        <f t="array" ref="B42:C42">[2]Pivot!$B$221:$C$221</f>
        <v>252955</v>
      </c>
      <c r="C42" s="25">
        <v>20</v>
      </c>
      <c r="D42" s="4"/>
      <c r="E42" s="7" t="s">
        <v>95</v>
      </c>
      <c r="F42" s="24" cm="1">
        <f t="array" ref="F42:G42">[2]Pivot!$B$97:$C$97</f>
        <v>7453789</v>
      </c>
      <c r="G42" s="25">
        <v>16</v>
      </c>
    </row>
    <row r="43" spans="1:7" x14ac:dyDescent="0.25">
      <c r="A43" s="7" t="s">
        <v>39</v>
      </c>
      <c r="B43" s="24" cm="1">
        <f t="array" ref="B43:C44">[2]Pivot!$B$223:$C$224</f>
        <v>5646787</v>
      </c>
      <c r="C43" s="25">
        <v>17</v>
      </c>
      <c r="E43" s="7" t="s">
        <v>96</v>
      </c>
      <c r="F43" s="24" cm="1">
        <f t="array" ref="F43:G44">[2]Pivot!$B$183:$C$184</f>
        <v>299748</v>
      </c>
      <c r="G43" s="25">
        <v>2</v>
      </c>
    </row>
    <row r="44" spans="1:7" x14ac:dyDescent="0.25">
      <c r="A44" s="7" t="s">
        <v>40</v>
      </c>
      <c r="B44" s="24">
        <v>258359956</v>
      </c>
      <c r="C44" s="25">
        <v>17</v>
      </c>
      <c r="E44" s="7" t="s">
        <v>165</v>
      </c>
      <c r="F44" s="24">
        <v>3571901</v>
      </c>
      <c r="G44" s="25">
        <v>9</v>
      </c>
    </row>
    <row r="45" spans="1:7" x14ac:dyDescent="0.25">
      <c r="A45" s="7" t="s">
        <v>41</v>
      </c>
      <c r="B45" s="24" cm="1">
        <f t="array" ref="B45:C46">[2]Pivot!$B$226:$C$227</f>
        <v>423366</v>
      </c>
      <c r="C45" s="25">
        <v>10</v>
      </c>
      <c r="E45" s="7" t="s">
        <v>97</v>
      </c>
      <c r="F45" s="24" cm="1">
        <f t="array" ref="F45:G45">[2]Pivot!$B$186:$C$186</f>
        <v>34142092</v>
      </c>
      <c r="G45" s="25">
        <v>8</v>
      </c>
    </row>
    <row r="46" spans="1:7" x14ac:dyDescent="0.25">
      <c r="A46" s="7" t="s">
        <v>42</v>
      </c>
      <c r="B46" s="24">
        <v>18449384</v>
      </c>
      <c r="C46" s="25">
        <v>17</v>
      </c>
      <c r="E46" s="7" t="s">
        <v>136</v>
      </c>
      <c r="F46" s="24" cm="1">
        <f t="array" ref="F46:G46">[2]Pivot!$B$188:$C$188</f>
        <v>989</v>
      </c>
      <c r="G46" s="25">
        <v>1</v>
      </c>
    </row>
    <row r="47" spans="1:7" ht="13.5" customHeight="1" x14ac:dyDescent="0.25">
      <c r="A47" s="8" t="s">
        <v>43</v>
      </c>
      <c r="B47" s="26" cm="1">
        <f t="array" ref="B47:C47">[2]Pivot!$B$229:$C$229</f>
        <v>1995011</v>
      </c>
      <c r="C47" s="27">
        <v>19</v>
      </c>
      <c r="E47" s="7" t="s">
        <v>137</v>
      </c>
      <c r="F47" s="24" cm="1">
        <f t="array" ref="F47:G47">[2]Pivot!$B$190:$C$190</f>
        <v>1821</v>
      </c>
      <c r="G47" s="25">
        <v>3</v>
      </c>
    </row>
    <row r="48" spans="1:7" x14ac:dyDescent="0.25">
      <c r="E48" s="7" t="s">
        <v>98</v>
      </c>
      <c r="F48" s="24" cm="1">
        <f t="array" ref="F48:G48">[2]Pivot!$B$192:$C$192</f>
        <v>2287520</v>
      </c>
      <c r="G48" s="25">
        <v>7</v>
      </c>
    </row>
    <row r="49" spans="1:7" ht="12.75" customHeight="1" x14ac:dyDescent="0.25">
      <c r="A49" s="70" t="s">
        <v>62</v>
      </c>
      <c r="B49" s="70" t="s">
        <v>0</v>
      </c>
      <c r="C49" s="71" t="s">
        <v>1</v>
      </c>
      <c r="E49" s="7" t="s">
        <v>101</v>
      </c>
      <c r="F49" s="24" cm="1">
        <f t="array" ref="F49:G49">[2]Pivot!$B$194:$C$194</f>
        <v>4347</v>
      </c>
      <c r="G49" s="25">
        <v>10</v>
      </c>
    </row>
    <row r="50" spans="1:7" ht="12.75" customHeight="1" x14ac:dyDescent="0.25">
      <c r="A50" s="17" t="s">
        <v>53</v>
      </c>
      <c r="B50" s="30" cm="1">
        <f t="array" ref="B50:C51">[2]Pivot!$B$198:$C$199</f>
        <v>36523621</v>
      </c>
      <c r="C50" s="31">
        <v>365</v>
      </c>
      <c r="E50" s="7" t="s">
        <v>99</v>
      </c>
      <c r="F50" s="24" cm="1">
        <f t="array" ref="F50:G50">[2]Pivot!$B$196:$C$196</f>
        <v>1382626</v>
      </c>
      <c r="G50" s="25">
        <v>13</v>
      </c>
    </row>
    <row r="51" spans="1:7" ht="12" customHeight="1" x14ac:dyDescent="0.25">
      <c r="A51" s="7" t="s">
        <v>54</v>
      </c>
      <c r="B51" s="24">
        <v>3381319</v>
      </c>
      <c r="C51" s="25">
        <v>317</v>
      </c>
      <c r="E51" s="7" t="s">
        <v>102</v>
      </c>
      <c r="F51" s="24" cm="1">
        <f t="array" ref="F51:G51">[2]Pivot!$B$203:$C$203</f>
        <v>80311</v>
      </c>
      <c r="G51" s="25">
        <v>4</v>
      </c>
    </row>
    <row r="52" spans="1:7" x14ac:dyDescent="0.25">
      <c r="A52" s="7" t="s">
        <v>166</v>
      </c>
      <c r="B52" s="24">
        <v>1</v>
      </c>
      <c r="C52" s="25">
        <v>1</v>
      </c>
      <c r="E52" s="8" t="s">
        <v>100</v>
      </c>
      <c r="F52" s="26" cm="1">
        <f t="array" ref="F52:G52">[2]Pivot!$B$246:$C$246</f>
        <v>7223290</v>
      </c>
      <c r="G52" s="27">
        <v>8</v>
      </c>
    </row>
    <row r="53" spans="1:7" x14ac:dyDescent="0.25">
      <c r="A53" s="7" t="s">
        <v>57</v>
      </c>
      <c r="B53" s="24" cm="1">
        <f t="array" ref="B53:C53">[2]Pivot!$B$231:$C$231</f>
        <v>2225766</v>
      </c>
      <c r="C53" s="25">
        <v>17</v>
      </c>
    </row>
    <row r="54" spans="1:7" ht="13.5" customHeight="1" x14ac:dyDescent="0.25">
      <c r="A54" s="7" t="s">
        <v>60</v>
      </c>
      <c r="B54" s="24" cm="1">
        <f t="array" ref="B54:C55">[2]Pivot!$B$233:$C$234</f>
        <v>72921</v>
      </c>
      <c r="C54" s="25">
        <v>10</v>
      </c>
      <c r="E54" s="15" t="s">
        <v>103</v>
      </c>
      <c r="F54" s="15" t="s">
        <v>0</v>
      </c>
      <c r="G54" s="16" t="s">
        <v>104</v>
      </c>
    </row>
    <row r="55" spans="1:7" ht="12.75" customHeight="1" x14ac:dyDescent="0.25">
      <c r="A55" s="8" t="s">
        <v>61</v>
      </c>
      <c r="B55" s="26">
        <v>4716</v>
      </c>
      <c r="C55" s="27">
        <v>4</v>
      </c>
      <c r="E55" s="17" t="s">
        <v>138</v>
      </c>
      <c r="F55" s="30" cm="1">
        <f t="array" ref="F55:G55">[2]Pivot!$B$20:$C$20</f>
        <v>32</v>
      </c>
      <c r="G55" s="31">
        <v>2</v>
      </c>
    </row>
    <row r="56" spans="1:7" ht="12.6" thickBot="1" x14ac:dyDescent="0.3">
      <c r="E56" s="8" t="s">
        <v>105</v>
      </c>
      <c r="F56" s="26" cm="1">
        <f t="array" ref="F56:G56">[2]Pivot!$B$181:$C$181</f>
        <v>8576</v>
      </c>
      <c r="G56" s="27">
        <v>5</v>
      </c>
    </row>
    <row r="57" spans="1:7" ht="12.6" thickBot="1" x14ac:dyDescent="0.3">
      <c r="A57" s="72" t="s">
        <v>140</v>
      </c>
      <c r="B57" s="10"/>
      <c r="E57" s="73"/>
      <c r="F57" s="69"/>
      <c r="G57" s="69"/>
    </row>
    <row r="58" spans="1:7" x14ac:dyDescent="0.25">
      <c r="A58" s="10"/>
      <c r="B58" s="10"/>
      <c r="E58" s="68"/>
      <c r="F58" s="69"/>
      <c r="G58" s="69"/>
    </row>
    <row r="59" spans="1:7" ht="77.25" customHeight="1" x14ac:dyDescent="0.25">
      <c r="A59" s="93" t="s">
        <v>171</v>
      </c>
      <c r="B59" s="94"/>
      <c r="C59" s="94"/>
      <c r="D59" s="94"/>
      <c r="E59" s="94"/>
      <c r="F59" s="94"/>
      <c r="G59" s="95"/>
    </row>
  </sheetData>
  <mergeCells count="3">
    <mergeCell ref="A59:G59"/>
    <mergeCell ref="A1:G1"/>
    <mergeCell ref="A34:C3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&amp;C&amp;"Verdana"&amp;10&amp;KD90029 OFFICIAL&amp;1#_x000D_</oddHeader>
    <oddFooter>&amp;C_x000D_&amp;1#&amp;"Verdana"&amp;10&amp;KD90029 OFFICIAL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A5B31-82E9-4B7D-BB39-5B9B961FA980}">
  <sheetPr>
    <tabColor theme="4" tint="-0.249977111117893"/>
    <pageSetUpPr fitToPage="1"/>
  </sheetPr>
  <dimension ref="A1:K59"/>
  <sheetViews>
    <sheetView zoomScaleNormal="100" workbookViewId="0">
      <selection activeCell="J72" sqref="J72"/>
    </sheetView>
  </sheetViews>
  <sheetFormatPr defaultColWidth="5.33203125" defaultRowHeight="14.4" x14ac:dyDescent="0.3"/>
  <cols>
    <col min="1" max="1" width="23.44140625" style="9" customWidth="1"/>
    <col min="2" max="2" width="7.44140625" style="9" bestFit="1" customWidth="1"/>
    <col min="3" max="5" width="6.5546875" style="9" customWidth="1"/>
    <col min="6" max="6" width="2.6640625" style="9" customWidth="1"/>
    <col min="7" max="7" width="18.5546875" style="9" customWidth="1"/>
    <col min="8" max="8" width="7" style="9" customWidth="1"/>
    <col min="9" max="9" width="6.5546875" style="9" customWidth="1"/>
    <col min="10" max="10" width="7.44140625" style="9" customWidth="1"/>
    <col min="11" max="11" width="6.5546875" style="9" customWidth="1"/>
    <col min="12" max="16384" width="5.33203125" style="6"/>
  </cols>
  <sheetData>
    <row r="1" spans="1:11" ht="35.25" customHeight="1" x14ac:dyDescent="0.3">
      <c r="A1" s="96" t="s">
        <v>123</v>
      </c>
      <c r="B1" s="96"/>
      <c r="C1" s="96"/>
      <c r="D1" s="96"/>
      <c r="E1" s="96"/>
      <c r="F1" s="96"/>
      <c r="G1" s="96"/>
      <c r="H1" s="96"/>
      <c r="I1" s="96"/>
      <c r="J1" s="96"/>
      <c r="K1" s="96"/>
    </row>
    <row r="2" spans="1:11" ht="15.6" x14ac:dyDescent="0.3">
      <c r="A2" s="22" t="s">
        <v>130</v>
      </c>
      <c r="B2" s="43" t="s">
        <v>109</v>
      </c>
      <c r="C2" s="43" t="s">
        <v>110</v>
      </c>
      <c r="D2" s="44" t="s">
        <v>111</v>
      </c>
      <c r="E2" s="45" t="s">
        <v>112</v>
      </c>
      <c r="F2" s="103"/>
      <c r="G2" s="22" t="s">
        <v>131</v>
      </c>
      <c r="H2" s="46" t="s">
        <v>109</v>
      </c>
      <c r="I2" s="46" t="s">
        <v>110</v>
      </c>
      <c r="J2" s="47" t="s">
        <v>111</v>
      </c>
      <c r="K2" s="48" t="s">
        <v>112</v>
      </c>
    </row>
    <row r="3" spans="1:11" x14ac:dyDescent="0.3">
      <c r="A3" s="7" t="s">
        <v>5</v>
      </c>
      <c r="B3" s="60" cm="1">
        <f t="array" ref="B3:C4">[2]Pivot!$F$38:$G$39</f>
        <v>10699</v>
      </c>
      <c r="C3" s="60">
        <v>21532</v>
      </c>
      <c r="D3" s="60"/>
      <c r="E3" s="61" cm="1">
        <f t="array" ref="E3:E4">[2]Pivot!$I$38:$I$39</f>
        <v>4255</v>
      </c>
      <c r="F3" s="104"/>
      <c r="G3" s="17" t="s">
        <v>148</v>
      </c>
      <c r="H3" s="60"/>
      <c r="I3" s="60"/>
      <c r="J3" s="60">
        <v>2</v>
      </c>
      <c r="K3" s="61"/>
    </row>
    <row r="4" spans="1:11" x14ac:dyDescent="0.3">
      <c r="A4" s="7" t="s">
        <v>6</v>
      </c>
      <c r="B4" s="60">
        <v>4669</v>
      </c>
      <c r="C4" s="60">
        <v>25712</v>
      </c>
      <c r="D4" s="60"/>
      <c r="E4" s="61">
        <v>634</v>
      </c>
      <c r="F4" s="104"/>
      <c r="G4" s="7" t="s">
        <v>167</v>
      </c>
      <c r="H4" s="60">
        <v>3</v>
      </c>
      <c r="I4" s="60">
        <v>7</v>
      </c>
      <c r="J4" s="60"/>
      <c r="K4" s="61">
        <v>8</v>
      </c>
    </row>
    <row r="5" spans="1:11" x14ac:dyDescent="0.3">
      <c r="A5" s="7" t="s">
        <v>157</v>
      </c>
      <c r="B5" s="60"/>
      <c r="C5" s="60"/>
      <c r="D5" s="60"/>
      <c r="E5" s="61">
        <v>3</v>
      </c>
      <c r="F5" s="104"/>
      <c r="G5" s="7" t="s">
        <v>67</v>
      </c>
      <c r="H5" s="60" cm="1">
        <f t="array" ref="H5:K8">[2]Pivot!$F$12:$I$15</f>
        <v>718</v>
      </c>
      <c r="I5" s="60">
        <v>2990</v>
      </c>
      <c r="J5" s="60">
        <v>171183</v>
      </c>
      <c r="K5" s="61">
        <v>10428</v>
      </c>
    </row>
    <row r="6" spans="1:11" x14ac:dyDescent="0.3">
      <c r="A6" s="7" t="s">
        <v>158</v>
      </c>
      <c r="B6" s="60"/>
      <c r="C6" s="60"/>
      <c r="D6" s="60"/>
      <c r="E6" s="61">
        <v>9</v>
      </c>
      <c r="F6" s="104"/>
      <c r="G6" s="7" t="s">
        <v>64</v>
      </c>
      <c r="H6" s="60">
        <v>148103</v>
      </c>
      <c r="I6" s="60">
        <v>2741</v>
      </c>
      <c r="J6" s="60">
        <v>2685710</v>
      </c>
      <c r="K6" s="61">
        <v>15194</v>
      </c>
    </row>
    <row r="7" spans="1:11" x14ac:dyDescent="0.3">
      <c r="A7" s="7" t="s">
        <v>7</v>
      </c>
      <c r="B7" s="60"/>
      <c r="C7" s="60"/>
      <c r="D7" s="60">
        <v>2</v>
      </c>
      <c r="E7" s="61"/>
      <c r="F7" s="104"/>
      <c r="G7" s="7" t="s">
        <v>68</v>
      </c>
      <c r="H7" s="60">
        <v>9632</v>
      </c>
      <c r="I7" s="60">
        <v>2596</v>
      </c>
      <c r="J7" s="60">
        <v>264547</v>
      </c>
      <c r="K7" s="61">
        <v>19446</v>
      </c>
    </row>
    <row r="8" spans="1:11" x14ac:dyDescent="0.3">
      <c r="A8" s="7" t="s">
        <v>8</v>
      </c>
      <c r="B8" s="60" cm="1">
        <f t="array" ref="B8:C9">[2]Pivot!$F$81:$G$82</f>
        <v>722</v>
      </c>
      <c r="C8" s="60">
        <v>1844</v>
      </c>
      <c r="D8" s="60"/>
      <c r="E8" s="61" cm="1">
        <f t="array" ref="E8:E9">[2]Pivot!$I$81:$I$82</f>
        <v>450</v>
      </c>
      <c r="F8" s="104"/>
      <c r="G8" s="7" t="s">
        <v>69</v>
      </c>
      <c r="H8" s="60">
        <v>1333</v>
      </c>
      <c r="I8" s="60">
        <v>1843</v>
      </c>
      <c r="J8" s="60">
        <v>108645</v>
      </c>
      <c r="K8" s="61">
        <v>2670</v>
      </c>
    </row>
    <row r="9" spans="1:11" x14ac:dyDescent="0.3">
      <c r="A9" s="7" t="s">
        <v>115</v>
      </c>
      <c r="B9" s="60">
        <v>1277</v>
      </c>
      <c r="C9" s="60">
        <v>2704</v>
      </c>
      <c r="D9" s="60"/>
      <c r="E9" s="61">
        <v>162</v>
      </c>
      <c r="F9" s="104"/>
      <c r="G9" s="7" t="s">
        <v>70</v>
      </c>
      <c r="H9" s="60"/>
      <c r="I9" s="60" cm="1">
        <f t="array" ref="I9:J9">[2]Pivot!$H$17:$I$17</f>
        <v>3</v>
      </c>
      <c r="J9" s="60">
        <v>1808</v>
      </c>
      <c r="K9" s="61"/>
    </row>
    <row r="10" spans="1:11" x14ac:dyDescent="0.3">
      <c r="A10" s="7" t="s">
        <v>106</v>
      </c>
      <c r="B10" s="60" cm="1">
        <f t="array" ref="B10:C11">[2]Pivot!$F$84:$G$85</f>
        <v>138</v>
      </c>
      <c r="C10" s="60">
        <v>26</v>
      </c>
      <c r="D10" s="60"/>
      <c r="E10" s="61">
        <v>3</v>
      </c>
      <c r="F10" s="104"/>
      <c r="G10" s="7" t="s">
        <v>71</v>
      </c>
      <c r="H10" s="60" cm="1">
        <f t="array" ref="H10:K10">[2]Pivot!$F$18:$I$18</f>
        <v>173369</v>
      </c>
      <c r="I10" s="60">
        <v>28</v>
      </c>
      <c r="J10" s="60">
        <v>53789</v>
      </c>
      <c r="K10" s="61">
        <v>47741</v>
      </c>
    </row>
    <row r="11" spans="1:11" x14ac:dyDescent="0.3">
      <c r="A11" s="7" t="s">
        <v>10</v>
      </c>
      <c r="B11" s="60">
        <v>37</v>
      </c>
      <c r="C11" s="60">
        <v>12</v>
      </c>
      <c r="D11" s="60"/>
      <c r="E11" s="61">
        <v>3</v>
      </c>
      <c r="F11" s="104"/>
      <c r="G11" s="7" t="s">
        <v>72</v>
      </c>
      <c r="H11" s="60" cm="1">
        <f t="array" ref="H11:I11">[2]Pivot!$F$26:$G$26</f>
        <v>7115</v>
      </c>
      <c r="I11" s="60">
        <v>14</v>
      </c>
      <c r="J11" s="60"/>
      <c r="K11" s="61">
        <f>GETPIVOTDATA("[Measures].[Sum of System Error Count]",[2]Pivot!$E$4,"[Range].[Service Name]","[Range].[Service Name].&amp;[clntacc]","[Range].[Action Name]","[Range].[Action Name].&amp;[List]")</f>
        <v>2870</v>
      </c>
    </row>
    <row r="12" spans="1:11" x14ac:dyDescent="0.3">
      <c r="A12" s="7" t="s">
        <v>11</v>
      </c>
      <c r="B12" s="60" cm="1">
        <f t="array" ref="B12:C13">[2]Pivot!$F$87:$G$88</f>
        <v>3</v>
      </c>
      <c r="C12" s="60">
        <v>3</v>
      </c>
      <c r="D12" s="60"/>
      <c r="E12" s="61">
        <v>1</v>
      </c>
      <c r="F12" s="104"/>
      <c r="G12" s="7" t="s">
        <v>73</v>
      </c>
      <c r="H12" s="60" cm="1">
        <f t="array" ref="H12:K12">[2]Pivot!$F$28:$I$28</f>
        <v>115093</v>
      </c>
      <c r="I12" s="60">
        <v>433</v>
      </c>
      <c r="J12" s="60">
        <v>11</v>
      </c>
      <c r="K12" s="61">
        <v>10091</v>
      </c>
    </row>
    <row r="13" spans="1:11" x14ac:dyDescent="0.3">
      <c r="A13" s="7" t="s">
        <v>12</v>
      </c>
      <c r="B13" s="60">
        <v>188</v>
      </c>
      <c r="C13" s="60">
        <v>450</v>
      </c>
      <c r="D13" s="60"/>
      <c r="E13" s="61">
        <v>14</v>
      </c>
      <c r="F13" s="104"/>
      <c r="G13" s="7" t="s">
        <v>74</v>
      </c>
      <c r="H13" s="60" cm="1">
        <f t="array" ref="H13:K14">[2]Pivot!$F$30:$I$31</f>
        <v>5</v>
      </c>
      <c r="I13" s="60">
        <v>121</v>
      </c>
      <c r="J13" s="60">
        <v>1620</v>
      </c>
      <c r="K13" s="61">
        <v>2689</v>
      </c>
    </row>
    <row r="14" spans="1:11" x14ac:dyDescent="0.3">
      <c r="A14" s="7" t="s">
        <v>13</v>
      </c>
      <c r="B14" s="60" cm="1">
        <f t="array" ref="B14:C15">[2]Pivot!$F$90:$G$91</f>
        <v>20</v>
      </c>
      <c r="C14" s="60">
        <v>113</v>
      </c>
      <c r="D14" s="60"/>
      <c r="E14" s="61">
        <v>3</v>
      </c>
      <c r="F14" s="104"/>
      <c r="G14" s="7" t="s">
        <v>75</v>
      </c>
      <c r="H14" s="60">
        <v>8183</v>
      </c>
      <c r="I14" s="60">
        <v>6773</v>
      </c>
      <c r="J14" s="60">
        <v>4</v>
      </c>
      <c r="K14" s="61">
        <v>11009</v>
      </c>
    </row>
    <row r="15" spans="1:11" x14ac:dyDescent="0.3">
      <c r="A15" s="7" t="s">
        <v>14</v>
      </c>
      <c r="B15" s="60">
        <v>8</v>
      </c>
      <c r="C15" s="60">
        <v>71</v>
      </c>
      <c r="D15" s="60"/>
      <c r="E15" s="61">
        <v>1</v>
      </c>
      <c r="F15" s="104"/>
      <c r="G15" s="7" t="s">
        <v>76</v>
      </c>
      <c r="H15" s="60">
        <v>6411</v>
      </c>
      <c r="I15" s="60"/>
      <c r="J15" s="60">
        <v>21</v>
      </c>
      <c r="K15" s="61">
        <v>746</v>
      </c>
    </row>
    <row r="16" spans="1:11" ht="15" customHeight="1" x14ac:dyDescent="0.3">
      <c r="A16" s="7" t="s">
        <v>15</v>
      </c>
      <c r="B16" s="60" cm="1">
        <f t="array" ref="B16:C17">[2]Pivot!$F$172:$G$173</f>
        <v>2</v>
      </c>
      <c r="C16" s="60">
        <v>10</v>
      </c>
      <c r="D16" s="60"/>
      <c r="E16" s="61">
        <v>1</v>
      </c>
      <c r="F16" s="104"/>
      <c r="G16" s="7" t="s">
        <v>77</v>
      </c>
      <c r="H16" s="60"/>
      <c r="I16" s="60">
        <v>7</v>
      </c>
      <c r="J16" s="60"/>
      <c r="K16" s="61">
        <v>11</v>
      </c>
    </row>
    <row r="17" spans="1:11" ht="15" customHeight="1" x14ac:dyDescent="0.3">
      <c r="A17" s="7" t="s">
        <v>164</v>
      </c>
      <c r="B17" s="60">
        <v>3</v>
      </c>
      <c r="C17" s="60">
        <v>21</v>
      </c>
      <c r="D17" s="60"/>
      <c r="E17" s="61"/>
      <c r="F17" s="104"/>
      <c r="G17" s="7" t="s">
        <v>78</v>
      </c>
      <c r="H17" s="60">
        <v>916</v>
      </c>
      <c r="I17" s="60">
        <v>1</v>
      </c>
      <c r="J17" s="60">
        <v>46</v>
      </c>
      <c r="K17" s="61">
        <v>234</v>
      </c>
    </row>
    <row r="18" spans="1:11" x14ac:dyDescent="0.3">
      <c r="A18" s="7" t="s">
        <v>16</v>
      </c>
      <c r="B18" s="66" cm="1">
        <f t="array" ref="B18:E20">[2]Pivot!$F$175:$I$177</f>
        <v>1069878</v>
      </c>
      <c r="C18" s="66">
        <v>4590</v>
      </c>
      <c r="D18" s="66">
        <v>152746</v>
      </c>
      <c r="E18" s="67">
        <v>74752</v>
      </c>
      <c r="F18" s="104"/>
      <c r="G18" s="7" t="s">
        <v>152</v>
      </c>
      <c r="H18" s="60">
        <v>1</v>
      </c>
      <c r="I18" s="60">
        <v>1</v>
      </c>
      <c r="J18" s="60">
        <v>31</v>
      </c>
      <c r="K18" s="61"/>
    </row>
    <row r="19" spans="1:11" x14ac:dyDescent="0.3">
      <c r="A19" s="7" t="s">
        <v>17</v>
      </c>
      <c r="B19" s="66">
        <v>70243</v>
      </c>
      <c r="C19" s="66">
        <v>151463</v>
      </c>
      <c r="D19" s="66">
        <v>358551</v>
      </c>
      <c r="E19" s="67">
        <v>46102</v>
      </c>
      <c r="F19" s="104"/>
      <c r="G19" s="7" t="s">
        <v>168</v>
      </c>
      <c r="H19" s="60" cm="1">
        <f t="array" ref="H19:K20">[2]Pivot!$F$41:$I$42</f>
        <v>8545</v>
      </c>
      <c r="I19" s="60">
        <v>25</v>
      </c>
      <c r="J19" s="60">
        <v>21</v>
      </c>
      <c r="K19" s="61">
        <v>399</v>
      </c>
    </row>
    <row r="20" spans="1:11" x14ac:dyDescent="0.3">
      <c r="A20" s="7" t="s">
        <v>18</v>
      </c>
      <c r="B20" s="66">
        <v>13942</v>
      </c>
      <c r="C20" s="66">
        <v>105853</v>
      </c>
      <c r="D20" s="66">
        <v>67507</v>
      </c>
      <c r="E20" s="67">
        <v>4176</v>
      </c>
      <c r="F20" s="104"/>
      <c r="G20" s="23" t="s">
        <v>116</v>
      </c>
      <c r="H20" s="60">
        <v>1036</v>
      </c>
      <c r="I20" s="60">
        <v>822</v>
      </c>
      <c r="J20" s="60">
        <v>7581</v>
      </c>
      <c r="K20" s="61">
        <v>18</v>
      </c>
    </row>
    <row r="21" spans="1:11" x14ac:dyDescent="0.3">
      <c r="A21" s="7" t="s">
        <v>19</v>
      </c>
      <c r="B21" s="60" cm="1">
        <f t="array" ref="B21:C21">[2]Pivot!$F$179:$G$179</f>
        <v>294</v>
      </c>
      <c r="C21" s="60">
        <v>3235</v>
      </c>
      <c r="D21" s="60"/>
      <c r="E21" s="61">
        <v>214</v>
      </c>
      <c r="F21" s="104"/>
      <c r="G21" s="7" t="s">
        <v>117</v>
      </c>
      <c r="H21" s="60"/>
      <c r="I21" s="60">
        <v>24</v>
      </c>
      <c r="J21" s="60">
        <v>27</v>
      </c>
      <c r="K21" s="61"/>
    </row>
    <row r="22" spans="1:11" ht="15" customHeight="1" x14ac:dyDescent="0.3">
      <c r="A22" s="7" t="s">
        <v>20</v>
      </c>
      <c r="B22" s="60" cm="1">
        <f t="array" ref="B22:C23">[2]Pivot!$F$205:$G$206</f>
        <v>2458</v>
      </c>
      <c r="C22" s="60">
        <v>1699</v>
      </c>
      <c r="D22" s="60"/>
      <c r="E22" s="61" cm="1">
        <f t="array" ref="E22:E23">[2]Pivot!$I$205:$I$206</f>
        <v>573</v>
      </c>
      <c r="F22" s="104"/>
      <c r="G22" s="7" t="s">
        <v>81</v>
      </c>
      <c r="H22" s="60">
        <v>5</v>
      </c>
      <c r="I22" s="60"/>
      <c r="J22" s="60">
        <v>19</v>
      </c>
      <c r="K22" s="61"/>
    </row>
    <row r="23" spans="1:11" x14ac:dyDescent="0.3">
      <c r="A23" s="7" t="s">
        <v>21</v>
      </c>
      <c r="B23" s="60">
        <v>1071</v>
      </c>
      <c r="C23" s="60">
        <v>2695</v>
      </c>
      <c r="D23" s="60"/>
      <c r="E23" s="61">
        <v>165</v>
      </c>
      <c r="F23" s="104"/>
      <c r="G23" s="7" t="s">
        <v>82</v>
      </c>
      <c r="H23" s="60">
        <v>1</v>
      </c>
      <c r="I23" s="60"/>
      <c r="J23" s="60"/>
      <c r="K23" s="61"/>
    </row>
    <row r="24" spans="1:11" x14ac:dyDescent="0.3">
      <c r="A24" s="7" t="s">
        <v>24</v>
      </c>
      <c r="B24" s="60" cm="1">
        <f t="array" ref="B24:C25">[2]Pivot!$F$216:$G$217</f>
        <v>8021</v>
      </c>
      <c r="C24" s="60">
        <v>15819</v>
      </c>
      <c r="D24" s="60"/>
      <c r="E24" s="61" cm="1">
        <f t="array" ref="E24:E25">[2]Pivot!$I$216:$I$217</f>
        <v>1222</v>
      </c>
      <c r="F24" s="104"/>
      <c r="G24" s="7" t="s">
        <v>83</v>
      </c>
      <c r="H24" s="60">
        <v>2</v>
      </c>
      <c r="I24" s="60">
        <v>75</v>
      </c>
      <c r="J24" s="60">
        <v>31</v>
      </c>
      <c r="K24" s="61"/>
    </row>
    <row r="25" spans="1:11" x14ac:dyDescent="0.3">
      <c r="A25" s="7" t="s">
        <v>25</v>
      </c>
      <c r="B25" s="60">
        <v>18921</v>
      </c>
      <c r="C25" s="60">
        <v>143564</v>
      </c>
      <c r="D25" s="60"/>
      <c r="E25" s="61">
        <v>1695</v>
      </c>
      <c r="F25" s="104"/>
      <c r="G25" s="7" t="s">
        <v>118</v>
      </c>
      <c r="H25" s="60" cm="1">
        <f t="array" ref="H25:K26">[2]Pivot!$F$50:$I$51</f>
        <v>3191</v>
      </c>
      <c r="I25" s="60">
        <v>56</v>
      </c>
      <c r="J25" s="60">
        <v>2001</v>
      </c>
      <c r="K25" s="61">
        <v>448</v>
      </c>
    </row>
    <row r="26" spans="1:11" x14ac:dyDescent="0.3">
      <c r="A26" s="7" t="s">
        <v>28</v>
      </c>
      <c r="B26" s="60" cm="1">
        <f t="array" ref="B26:C27">[2]Pivot!$F$236:$G$237</f>
        <v>10615</v>
      </c>
      <c r="C26" s="60">
        <v>5744</v>
      </c>
      <c r="D26" s="60"/>
      <c r="E26" s="61" cm="1">
        <f t="array" ref="E26:E27">[2]Pivot!$I$236:$I$237</f>
        <v>2245</v>
      </c>
      <c r="F26" s="104"/>
      <c r="G26" s="7" t="s">
        <v>119</v>
      </c>
      <c r="H26" s="60">
        <v>19</v>
      </c>
      <c r="I26" s="60">
        <v>5</v>
      </c>
      <c r="J26" s="60">
        <v>107</v>
      </c>
      <c r="K26" s="61">
        <v>25</v>
      </c>
    </row>
    <row r="27" spans="1:11" x14ac:dyDescent="0.3">
      <c r="A27" s="7" t="s">
        <v>29</v>
      </c>
      <c r="B27" s="60">
        <v>4289</v>
      </c>
      <c r="C27" s="60">
        <v>19840</v>
      </c>
      <c r="D27" s="60"/>
      <c r="E27" s="61">
        <v>467</v>
      </c>
      <c r="F27" s="104"/>
      <c r="G27" s="7" t="s">
        <v>154</v>
      </c>
      <c r="H27" s="60"/>
      <c r="I27" s="60"/>
      <c r="J27" s="60"/>
      <c r="K27" s="61">
        <v>3</v>
      </c>
    </row>
    <row r="28" spans="1:11" x14ac:dyDescent="0.3">
      <c r="A28" s="7" t="s">
        <v>30</v>
      </c>
      <c r="B28" s="60" cm="1">
        <f t="array" ref="B28:C29">[2]Pivot!$F$239:$G$240</f>
        <v>19</v>
      </c>
      <c r="C28" s="60">
        <v>31</v>
      </c>
      <c r="D28" s="60"/>
      <c r="E28" s="61" cm="1">
        <f t="array" ref="E28:E29">[2]Pivot!$I$239:$I$240</f>
        <v>10</v>
      </c>
      <c r="F28" s="104"/>
      <c r="G28" s="7" t="s">
        <v>120</v>
      </c>
      <c r="H28" s="60" cm="1">
        <f t="array" ref="H28:K30">[2]Pivot!$F$55:$I$57</f>
        <v>40058</v>
      </c>
      <c r="I28" s="60">
        <v>140</v>
      </c>
      <c r="J28" s="60">
        <v>10568</v>
      </c>
      <c r="K28" s="61">
        <v>2043</v>
      </c>
    </row>
    <row r="29" spans="1:11" x14ac:dyDescent="0.3">
      <c r="A29" s="7" t="s">
        <v>31</v>
      </c>
      <c r="B29" s="60">
        <v>1108</v>
      </c>
      <c r="C29" s="60">
        <v>2973</v>
      </c>
      <c r="D29" s="60"/>
      <c r="E29" s="61">
        <v>53</v>
      </c>
      <c r="F29" s="104"/>
      <c r="G29" s="7" t="s">
        <v>121</v>
      </c>
      <c r="H29" s="60">
        <v>219</v>
      </c>
      <c r="I29" s="60">
        <v>3159</v>
      </c>
      <c r="J29" s="60">
        <v>1937</v>
      </c>
      <c r="K29" s="61">
        <v>78</v>
      </c>
    </row>
    <row r="30" spans="1:11" x14ac:dyDescent="0.3">
      <c r="A30" s="35" t="s">
        <v>32</v>
      </c>
      <c r="B30" s="60"/>
      <c r="C30" s="60">
        <v>5</v>
      </c>
      <c r="D30" s="60"/>
      <c r="E30" s="61">
        <v>1</v>
      </c>
      <c r="F30" s="104"/>
      <c r="G30" s="7" t="s">
        <v>169</v>
      </c>
      <c r="H30" s="60">
        <v>301</v>
      </c>
      <c r="I30" s="60">
        <v>397</v>
      </c>
      <c r="J30" s="60">
        <v>7</v>
      </c>
      <c r="K30" s="61">
        <v>9</v>
      </c>
    </row>
    <row r="31" spans="1:11" x14ac:dyDescent="0.3">
      <c r="A31" s="8" t="s">
        <v>114</v>
      </c>
      <c r="B31" s="62" cm="1">
        <f t="array" ref="B31:C31">[2]Pivot!$F$244:$G$244</f>
        <v>204</v>
      </c>
      <c r="C31" s="62">
        <v>93</v>
      </c>
      <c r="D31" s="62"/>
      <c r="E31" s="63">
        <v>169</v>
      </c>
      <c r="F31" s="104"/>
      <c r="G31" s="7" t="s">
        <v>155</v>
      </c>
      <c r="H31" s="60"/>
      <c r="I31" s="60"/>
      <c r="J31" s="60"/>
      <c r="K31" s="61">
        <v>37</v>
      </c>
    </row>
    <row r="32" spans="1:11" x14ac:dyDescent="0.3">
      <c r="A32" s="102"/>
      <c r="B32" s="102"/>
      <c r="C32" s="102"/>
      <c r="D32" s="102"/>
      <c r="E32" s="102"/>
      <c r="F32" s="104"/>
      <c r="G32" s="7" t="s">
        <v>156</v>
      </c>
      <c r="H32" s="60"/>
      <c r="I32" s="60"/>
      <c r="J32" s="60"/>
      <c r="K32" s="61">
        <v>1</v>
      </c>
    </row>
    <row r="33" spans="1:11" ht="15.6" x14ac:dyDescent="0.3">
      <c r="A33" s="39" t="s">
        <v>139</v>
      </c>
      <c r="B33" s="50" t="s">
        <v>109</v>
      </c>
      <c r="C33" s="50" t="s">
        <v>110</v>
      </c>
      <c r="D33" s="51" t="s">
        <v>111</v>
      </c>
      <c r="E33" s="52" t="s">
        <v>112</v>
      </c>
      <c r="F33" s="104"/>
      <c r="G33" s="7" t="s">
        <v>88</v>
      </c>
      <c r="H33" s="60" cm="1">
        <f t="array" ref="H33:K37">[2]Pivot!$F$59:$I$63</f>
        <v>3573</v>
      </c>
      <c r="I33" s="60">
        <v>358</v>
      </c>
      <c r="J33" s="60">
        <v>466</v>
      </c>
      <c r="K33" s="61">
        <v>732</v>
      </c>
    </row>
    <row r="34" spans="1:11" x14ac:dyDescent="0.3">
      <c r="A34" s="17" t="s">
        <v>161</v>
      </c>
      <c r="B34" s="64"/>
      <c r="C34" s="64">
        <v>96</v>
      </c>
      <c r="D34" s="64">
        <v>7953</v>
      </c>
      <c r="E34" s="65">
        <v>282</v>
      </c>
      <c r="F34" s="104"/>
      <c r="G34" s="7" t="s">
        <v>89</v>
      </c>
      <c r="H34" s="60">
        <v>1008</v>
      </c>
      <c r="I34" s="60">
        <v>29</v>
      </c>
      <c r="J34" s="60">
        <v>85</v>
      </c>
      <c r="K34" s="61">
        <v>3</v>
      </c>
    </row>
    <row r="35" spans="1:11" x14ac:dyDescent="0.3">
      <c r="A35" s="7" t="s">
        <v>162</v>
      </c>
      <c r="B35" s="60"/>
      <c r="C35" s="60"/>
      <c r="D35" s="60"/>
      <c r="E35" s="61">
        <v>118</v>
      </c>
      <c r="F35" s="104"/>
      <c r="G35" s="7" t="s">
        <v>90</v>
      </c>
      <c r="H35" s="60">
        <v>182</v>
      </c>
      <c r="I35" s="60">
        <v>618</v>
      </c>
      <c r="J35" s="60">
        <v>16663</v>
      </c>
      <c r="K35" s="61">
        <v>1406</v>
      </c>
    </row>
    <row r="36" spans="1:11" x14ac:dyDescent="0.3">
      <c r="A36" s="7" t="s">
        <v>163</v>
      </c>
      <c r="B36" s="60">
        <v>26</v>
      </c>
      <c r="C36" s="60">
        <v>7</v>
      </c>
      <c r="D36" s="60">
        <v>56</v>
      </c>
      <c r="E36" s="61">
        <v>1</v>
      </c>
      <c r="F36" s="104"/>
      <c r="G36" s="7" t="s">
        <v>91</v>
      </c>
      <c r="H36" s="60">
        <v>7160</v>
      </c>
      <c r="I36" s="60">
        <v>1290</v>
      </c>
      <c r="J36" s="60">
        <v>22069</v>
      </c>
      <c r="K36" s="61">
        <v>2355</v>
      </c>
    </row>
    <row r="37" spans="1:11" x14ac:dyDescent="0.3">
      <c r="A37" s="7" t="s">
        <v>36</v>
      </c>
      <c r="B37" s="60" cm="1">
        <f t="array" ref="B37:E37">[2]Pivot!$F$214:$I$214</f>
        <v>7913</v>
      </c>
      <c r="C37" s="60">
        <v>503</v>
      </c>
      <c r="D37" s="60">
        <v>12444</v>
      </c>
      <c r="E37" s="61">
        <v>2922</v>
      </c>
      <c r="F37" s="104"/>
      <c r="G37" s="7" t="s">
        <v>92</v>
      </c>
      <c r="H37" s="60">
        <v>1239</v>
      </c>
      <c r="I37" s="60">
        <v>8</v>
      </c>
      <c r="J37" s="60">
        <v>63</v>
      </c>
      <c r="K37" s="61">
        <v>5</v>
      </c>
    </row>
    <row r="38" spans="1:11" x14ac:dyDescent="0.3">
      <c r="A38" s="7" t="s">
        <v>37</v>
      </c>
      <c r="B38" s="60" cm="1">
        <f t="array" ref="B38:C38">[2]Pivot!$F$219:$G$219</f>
        <v>10835</v>
      </c>
      <c r="C38" s="60">
        <v>598</v>
      </c>
      <c r="D38" s="60"/>
      <c r="E38" s="61">
        <v>130</v>
      </c>
      <c r="F38" s="104"/>
      <c r="G38" s="7" t="s">
        <v>122</v>
      </c>
      <c r="H38" s="60">
        <v>11</v>
      </c>
      <c r="I38" s="60"/>
      <c r="J38" s="60">
        <v>18</v>
      </c>
      <c r="K38" s="61">
        <v>4</v>
      </c>
    </row>
    <row r="39" spans="1:11" x14ac:dyDescent="0.3">
      <c r="A39" s="7" t="s">
        <v>38</v>
      </c>
      <c r="B39" s="60" cm="1">
        <f t="array" ref="B39:E39">[2]Pivot!$F$221:$I$221</f>
        <v>2397</v>
      </c>
      <c r="C39" s="60">
        <v>4357</v>
      </c>
      <c r="D39" s="60">
        <v>419</v>
      </c>
      <c r="E39" s="61">
        <v>421</v>
      </c>
      <c r="F39" s="104"/>
      <c r="G39" s="7" t="s">
        <v>94</v>
      </c>
      <c r="H39" s="60" cm="1">
        <f t="array" ref="H39:K39">[2]Pivot!$F$70:$I$70</f>
        <v>1986</v>
      </c>
      <c r="I39" s="60">
        <v>367</v>
      </c>
      <c r="J39" s="60">
        <v>18984</v>
      </c>
      <c r="K39" s="61">
        <v>1693</v>
      </c>
    </row>
    <row r="40" spans="1:11" x14ac:dyDescent="0.3">
      <c r="A40" s="7" t="s">
        <v>39</v>
      </c>
      <c r="B40" s="60" cm="1">
        <f t="array" ref="B40:C41">[2]Pivot!$F$223:$G$224</f>
        <v>425</v>
      </c>
      <c r="C40" s="60">
        <v>3768</v>
      </c>
      <c r="D40" s="60" cm="1">
        <f t="array" ref="D40:E40">[2]Pivot!$H$223:$I$223</f>
        <v>623673</v>
      </c>
      <c r="E40" s="61">
        <v>341</v>
      </c>
      <c r="F40" s="104"/>
      <c r="G40" s="7" t="s">
        <v>170</v>
      </c>
      <c r="H40" s="60"/>
      <c r="I40" s="60"/>
      <c r="J40" s="60"/>
      <c r="K40" s="61">
        <v>25</v>
      </c>
    </row>
    <row r="41" spans="1:11" x14ac:dyDescent="0.3">
      <c r="A41" s="7" t="s">
        <v>40</v>
      </c>
      <c r="B41" s="60">
        <v>51968</v>
      </c>
      <c r="C41" s="60">
        <v>41698</v>
      </c>
      <c r="D41" s="60"/>
      <c r="E41" s="61">
        <f>GETPIVOTDATA("[Measures].[Sum of System Error Count]",[2]Pivot!$E$4,"[Range].[Service Name]","[Range].[Service Name].&amp;[sprmbracctx]","[Range].[Action Name]","[Range].[Action Name].&amp;[Submit]")</f>
        <v>42972</v>
      </c>
      <c r="F41" s="104"/>
      <c r="G41" s="7" t="s">
        <v>95</v>
      </c>
      <c r="H41" s="60">
        <v>4583189</v>
      </c>
      <c r="I41" s="60"/>
      <c r="J41" s="60"/>
      <c r="K41" s="61">
        <v>8014</v>
      </c>
    </row>
    <row r="42" spans="1:11" x14ac:dyDescent="0.3">
      <c r="A42" s="7" t="s">
        <v>41</v>
      </c>
      <c r="B42" s="60" cm="1">
        <f t="array" ref="B42:E43">[2]Pivot!$F$226:$I$227</f>
        <v>27</v>
      </c>
      <c r="C42" s="60">
        <v>68</v>
      </c>
      <c r="D42" s="60">
        <v>9951</v>
      </c>
      <c r="E42" s="61">
        <v>23</v>
      </c>
      <c r="F42" s="104"/>
      <c r="G42" s="7" t="s">
        <v>96</v>
      </c>
      <c r="H42" s="60" cm="1">
        <f t="array" ref="H42:K43">[2]Pivot!$F$183:$I$184</f>
        <v>3</v>
      </c>
      <c r="I42" s="60">
        <v>71</v>
      </c>
      <c r="J42" s="60">
        <v>6902</v>
      </c>
      <c r="K42" s="61">
        <v>293</v>
      </c>
    </row>
    <row r="43" spans="1:11" x14ac:dyDescent="0.3">
      <c r="A43" s="7" t="s">
        <v>42</v>
      </c>
      <c r="B43" s="60">
        <v>13133</v>
      </c>
      <c r="C43" s="60">
        <v>78525</v>
      </c>
      <c r="D43" s="60">
        <v>8793</v>
      </c>
      <c r="E43" s="61">
        <v>3089</v>
      </c>
      <c r="F43" s="104"/>
      <c r="G43" s="7" t="s">
        <v>165</v>
      </c>
      <c r="H43" s="60">
        <v>984887</v>
      </c>
      <c r="I43" s="60">
        <v>6352</v>
      </c>
      <c r="J43" s="60">
        <v>3</v>
      </c>
      <c r="K43" s="61">
        <v>160</v>
      </c>
    </row>
    <row r="44" spans="1:11" x14ac:dyDescent="0.3">
      <c r="A44" s="8" t="s">
        <v>43</v>
      </c>
      <c r="B44" s="62" cm="1">
        <f t="array" ref="B44:C44">[2]Pivot!$F$229:$G$229</f>
        <v>718</v>
      </c>
      <c r="C44" s="62">
        <v>66702</v>
      </c>
      <c r="D44" s="62"/>
      <c r="E44" s="63">
        <f>GETPIVOTDATA("[Measures].[Sum of System Error Count]",[2]Pivot!$E$4,"[Range].[Service Name]","[Range].[Service Name].&amp;[stic]","[Range].[Action Name]","[Range].[Action Name].&amp;[Submit]")</f>
        <v>11868</v>
      </c>
      <c r="F44" s="104"/>
      <c r="G44" s="7" t="s">
        <v>97</v>
      </c>
      <c r="H44" s="60" cm="1">
        <f t="array" ref="H44:K44">[2]Pivot!$F$186:$I$186</f>
        <v>3649227</v>
      </c>
      <c r="I44" s="60">
        <v>36070</v>
      </c>
      <c r="J44" s="60">
        <v>361</v>
      </c>
      <c r="K44" s="61">
        <v>213577</v>
      </c>
    </row>
    <row r="45" spans="1:11" ht="15" customHeight="1" x14ac:dyDescent="0.3">
      <c r="A45" s="102"/>
      <c r="B45" s="102"/>
      <c r="C45" s="102"/>
      <c r="D45" s="102"/>
      <c r="E45" s="102"/>
      <c r="F45" s="104"/>
      <c r="G45" s="7" t="s">
        <v>136</v>
      </c>
      <c r="H45" s="60">
        <v>6</v>
      </c>
      <c r="I45" s="60"/>
      <c r="J45" s="60">
        <v>157</v>
      </c>
      <c r="K45" s="61"/>
    </row>
    <row r="46" spans="1:11" ht="15.6" x14ac:dyDescent="0.3">
      <c r="A46" s="49" t="s">
        <v>133</v>
      </c>
      <c r="B46" s="36" t="s">
        <v>109</v>
      </c>
      <c r="C46" s="36" t="s">
        <v>110</v>
      </c>
      <c r="D46" s="37" t="s">
        <v>111</v>
      </c>
      <c r="E46" s="38" t="s">
        <v>112</v>
      </c>
      <c r="F46" s="104"/>
      <c r="G46" s="7" t="s">
        <v>137</v>
      </c>
      <c r="H46" s="60" cm="1">
        <f t="array" ref="H46:I46">[2]Pivot!$F$190:$G$190</f>
        <v>2</v>
      </c>
      <c r="I46" s="60">
        <v>42</v>
      </c>
      <c r="J46" s="60"/>
      <c r="K46" s="61">
        <v>6</v>
      </c>
    </row>
    <row r="47" spans="1:11" x14ac:dyDescent="0.3">
      <c r="A47" s="40" t="s">
        <v>53</v>
      </c>
      <c r="B47" s="64" cm="1">
        <f t="array" ref="B47:E47">[2]Pivot!$F$198:$I$198</f>
        <v>656145</v>
      </c>
      <c r="C47" s="64">
        <v>344235</v>
      </c>
      <c r="D47" s="64">
        <v>238735</v>
      </c>
      <c r="E47" s="65">
        <v>33067</v>
      </c>
      <c r="F47" s="104"/>
      <c r="G47" s="7" t="s">
        <v>98</v>
      </c>
      <c r="H47" s="60" cm="1">
        <f t="array" ref="H47:K47">[2]Pivot!$F$192:$I$192</f>
        <v>1760</v>
      </c>
      <c r="I47" s="60">
        <v>2214</v>
      </c>
      <c r="J47" s="60">
        <v>1435</v>
      </c>
      <c r="K47" s="61">
        <v>6126</v>
      </c>
    </row>
    <row r="48" spans="1:11" x14ac:dyDescent="0.3">
      <c r="A48" s="41" t="s">
        <v>54</v>
      </c>
      <c r="B48" s="60" cm="1">
        <f t="array" ref="B48:E48">[2]Pivot!$F$199:$I$199</f>
        <v>90944</v>
      </c>
      <c r="C48" s="60">
        <v>125280</v>
      </c>
      <c r="D48" s="60">
        <v>59744</v>
      </c>
      <c r="E48" s="61">
        <v>2547</v>
      </c>
      <c r="F48" s="104"/>
      <c r="G48" s="7" t="s">
        <v>99</v>
      </c>
      <c r="H48" s="60" cm="1">
        <f t="array" ref="H48:K48">[2]Pivot!$F$196:$I$196</f>
        <v>2706</v>
      </c>
      <c r="I48" s="60">
        <v>318</v>
      </c>
      <c r="J48" s="60">
        <v>22903</v>
      </c>
      <c r="K48" s="61">
        <v>101029</v>
      </c>
    </row>
    <row r="49" spans="1:11" x14ac:dyDescent="0.3">
      <c r="A49" s="41" t="s">
        <v>166</v>
      </c>
      <c r="B49" s="60"/>
      <c r="C49" s="60"/>
      <c r="D49" s="60"/>
      <c r="E49" s="61">
        <v>1</v>
      </c>
      <c r="F49" s="104"/>
      <c r="G49" s="7" t="s">
        <v>101</v>
      </c>
      <c r="H49" s="60" cm="1">
        <f t="array" ref="H49:K49">[2]Pivot!$F$194:$I$194</f>
        <v>116</v>
      </c>
      <c r="I49" s="60">
        <v>314</v>
      </c>
      <c r="J49" s="60">
        <v>164</v>
      </c>
      <c r="K49" s="61">
        <v>229</v>
      </c>
    </row>
    <row r="50" spans="1:11" x14ac:dyDescent="0.3">
      <c r="A50" s="41" t="s">
        <v>57</v>
      </c>
      <c r="B50" s="60" cm="1">
        <f t="array" ref="B50:C50">[2]Pivot!$F$231:$G$231</f>
        <v>7</v>
      </c>
      <c r="C50" s="60">
        <v>46312</v>
      </c>
      <c r="D50" s="60"/>
      <c r="E50" s="61">
        <f>GETPIVOTDATA("[Measures].[Sum of System Error Count]",[2]Pivot!$E$4,"[Range].[Service Name]","[Range].[Service Name].&amp;[tfnd]","[Range].[Action Name]","[Range].[Action Name].&amp;[Submit]")</f>
        <v>147909</v>
      </c>
      <c r="F50" s="104"/>
      <c r="G50" s="7" t="s">
        <v>102</v>
      </c>
      <c r="H50" s="60" cm="1">
        <f t="array" ref="H50:K50">[2]Pivot!$F$203:$I$203</f>
        <v>38880</v>
      </c>
      <c r="I50" s="60">
        <v>1</v>
      </c>
      <c r="J50" s="60">
        <v>342</v>
      </c>
      <c r="K50" s="61">
        <v>110</v>
      </c>
    </row>
    <row r="51" spans="1:11" x14ac:dyDescent="0.3">
      <c r="A51" s="41" t="s">
        <v>60</v>
      </c>
      <c r="B51" s="60" cm="1">
        <f t="array" ref="B51:C52">[2]Pivot!$F$233:$G$234</f>
        <v>16</v>
      </c>
      <c r="C51" s="60">
        <v>2185</v>
      </c>
      <c r="D51" s="60"/>
      <c r="E51" s="61" cm="1">
        <f t="array" ref="E51:E52">[2]Pivot!$I$233:$I$234</f>
        <v>2552</v>
      </c>
      <c r="F51" s="104"/>
      <c r="G51" s="8" t="s">
        <v>100</v>
      </c>
      <c r="H51" s="62" cm="1">
        <f t="array" ref="H51:K51">[2]Pivot!$F$246:$I$246</f>
        <v>176500</v>
      </c>
      <c r="I51" s="62">
        <v>612</v>
      </c>
      <c r="J51" s="62">
        <v>42</v>
      </c>
      <c r="K51" s="63">
        <v>18238</v>
      </c>
    </row>
    <row r="52" spans="1:11" ht="14.4" customHeight="1" x14ac:dyDescent="0.3">
      <c r="A52" s="42" t="s">
        <v>61</v>
      </c>
      <c r="B52" s="62">
        <v>19</v>
      </c>
      <c r="C52" s="62">
        <v>115</v>
      </c>
      <c r="D52" s="62"/>
      <c r="E52" s="63">
        <v>54</v>
      </c>
    </row>
    <row r="53" spans="1:11" ht="15" thickBot="1" x14ac:dyDescent="0.35">
      <c r="A53" s="102"/>
      <c r="B53" s="102"/>
      <c r="C53" s="102"/>
      <c r="D53" s="102"/>
      <c r="E53" s="102"/>
    </row>
    <row r="54" spans="1:11" ht="16.2" thickBot="1" x14ac:dyDescent="0.35">
      <c r="A54" s="22" t="s">
        <v>132</v>
      </c>
      <c r="B54" s="46" t="s">
        <v>109</v>
      </c>
      <c r="C54" s="46" t="s">
        <v>110</v>
      </c>
      <c r="D54" s="47" t="s">
        <v>111</v>
      </c>
      <c r="E54" s="48" t="s">
        <v>112</v>
      </c>
      <c r="G54" s="72" t="s">
        <v>140</v>
      </c>
    </row>
    <row r="55" spans="1:11" x14ac:dyDescent="0.3">
      <c r="A55" s="7" t="s">
        <v>105</v>
      </c>
      <c r="B55" s="64" cm="1">
        <f t="array" ref="B55:C55">[2]Pivot!$F$181:$G$181</f>
        <v>3</v>
      </c>
      <c r="C55" s="64">
        <v>1702</v>
      </c>
      <c r="D55" s="64"/>
      <c r="E55" s="65">
        <v>92</v>
      </c>
    </row>
    <row r="56" spans="1:11" x14ac:dyDescent="0.3">
      <c r="A56" s="8" t="s">
        <v>138</v>
      </c>
      <c r="B56" s="62"/>
      <c r="C56" s="62">
        <v>9</v>
      </c>
      <c r="D56" s="62"/>
      <c r="E56" s="63">
        <v>3</v>
      </c>
    </row>
    <row r="58" spans="1:11" ht="120" customHeight="1" x14ac:dyDescent="0.3">
      <c r="A58" s="99" t="s">
        <v>172</v>
      </c>
      <c r="B58" s="100"/>
      <c r="C58" s="100"/>
      <c r="D58" s="100"/>
      <c r="E58" s="100"/>
      <c r="F58" s="100"/>
      <c r="G58" s="100"/>
      <c r="H58" s="100"/>
      <c r="I58" s="100"/>
      <c r="J58" s="100"/>
      <c r="K58" s="101"/>
    </row>
    <row r="59" spans="1:11" x14ac:dyDescent="0.3">
      <c r="G59" s="6"/>
    </row>
  </sheetData>
  <mergeCells count="6">
    <mergeCell ref="A58:K58"/>
    <mergeCell ref="A1:K1"/>
    <mergeCell ref="A32:E32"/>
    <mergeCell ref="A45:E45"/>
    <mergeCell ref="A53:E53"/>
    <mergeCell ref="F2:F5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6" orientation="portrait" r:id="rId1"/>
  <headerFooter>
    <oddHeader>&amp;C&amp;"Verdana"&amp;10&amp;KD90029 OFFICIAL&amp;1#_x000D_</oddHeader>
    <oddFooter>&amp;C_x000D_&amp;1#&amp;"Verdana"&amp;10&amp;KD90029 OFFICIAL</oddFooter>
  </headerFooter>
  <ignoredErrors>
    <ignoredError sqref="E50" evalError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3a407454-0022-4de5-a1ed-605ba5221871" xsi:nil="true"/>
    <lcf76f155ced4ddcb4097134ff3c332f xmlns="3a407454-0022-4de5-a1ed-605ba5221871">
      <Terms xmlns="http://schemas.microsoft.com/office/infopath/2007/PartnerControls"/>
    </lcf76f155ced4ddcb4097134ff3c332f>
    <TaxCatchAll xmlns="f4928881-e936-46e1-ae5a-854b2b3e5be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24A09DE97794E41B0ADCC254FE3128A" ma:contentTypeVersion="18" ma:contentTypeDescription="Create a new document." ma:contentTypeScope="" ma:versionID="0687e1be524e49ebe8af595aa64c1883">
  <xsd:schema xmlns:xsd="http://www.w3.org/2001/XMLSchema" xmlns:xs="http://www.w3.org/2001/XMLSchema" xmlns:p="http://schemas.microsoft.com/office/2006/metadata/properties" xmlns:ns2="3a407454-0022-4de5-a1ed-605ba5221871" xmlns:ns3="f4928881-e936-46e1-ae5a-854b2b3e5be3" targetNamespace="http://schemas.microsoft.com/office/2006/metadata/properties" ma:root="true" ma:fieldsID="a91606ce8ee01c5216f85e47815a7cfd" ns2:_="" ns3:_="">
    <xsd:import namespace="3a407454-0022-4de5-a1ed-605ba5221871"/>
    <xsd:import namespace="f4928881-e936-46e1-ae5a-854b2b3e5b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_Flow_SignoffStatu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407454-0022-4de5-a1ed-605ba52218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13" nillable="true" ma:displayName="Sign-off status" ma:internalName="Sign_x002d_off_x0020_status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d3d766a-8f2e-4101-b24c-d4a22e3f1d1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928881-e936-46e1-ae5a-854b2b3e5be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06444502-3f65-4d48-81e9-aa92c1702bed}" ma:internalName="TaxCatchAll" ma:showField="CatchAllData" ma:web="f4928881-e936-46e1-ae5a-854b2b3e5b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BE89D8E-F204-4EA7-9ED1-AB73AF52760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1C417AD-4D2D-46FF-A5A3-51CA30EC50D9}">
  <ds:schemaRefs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f4928881-e936-46e1-ae5a-854b2b3e5be3"/>
    <ds:schemaRef ds:uri="http://schemas.microsoft.com/office/2006/documentManagement/types"/>
    <ds:schemaRef ds:uri="http://schemas.microsoft.com/office/2006/metadata/properties"/>
    <ds:schemaRef ds:uri="http://purl.org/dc/elements/1.1/"/>
    <ds:schemaRef ds:uri="3a407454-0022-4de5-a1ed-605ba5221871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2E15D121-8488-4AA5-9964-0F892F55E0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a407454-0022-4de5-a1ed-605ba5221871"/>
    <ds:schemaRef ds:uri="f4928881-e936-46e1-ae5a-854b2b3e5b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About</vt:lpstr>
      <vt:lpstr>SBR1 Transactions &amp; Errors</vt:lpstr>
      <vt:lpstr>SBR2 Transactions</vt:lpstr>
      <vt:lpstr>SBR2 Errors</vt:lpstr>
    </vt:vector>
  </TitlesOfParts>
  <Company>Australian Taxation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Engh, Janette</dc:creator>
  <cp:lastModifiedBy>Kerri Jordan</cp:lastModifiedBy>
  <cp:lastPrinted>2023-02-01T03:27:52Z</cp:lastPrinted>
  <dcterms:created xsi:type="dcterms:W3CDTF">2022-06-17T04:19:37Z</dcterms:created>
  <dcterms:modified xsi:type="dcterms:W3CDTF">2024-04-10T23:51:29Z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0x010100024A09DE97794E41B0ADCC254FE3128A</vt:lpwstr>
  </property>
  <property fmtid="{D5CDD505-2E9C-101B-9397-08002B2CF9AE}" pid="3" name="MediaServiceImageTags">
    <vt:lpwstr/>
  </property>
  <property fmtid="{D5CDD505-2E9C-101B-9397-08002B2CF9AE}" pid="4" name="MSIP_Label_c111c204-3025-4293-a668-517002c3f023_Enabled">
    <vt:lpwstr>true</vt:lpwstr>
  </property>
  <property fmtid="{D5CDD505-2E9C-101B-9397-08002B2CF9AE}" pid="5" name="MSIP_Label_c111c204-3025-4293-a668-517002c3f023_SetDate">
    <vt:lpwstr>2024-04-10T00:03:22Z</vt:lpwstr>
  </property>
  <property fmtid="{D5CDD505-2E9C-101B-9397-08002B2CF9AE}" pid="6" name="MSIP_Label_c111c204-3025-4293-a668-517002c3f023_Method">
    <vt:lpwstr>Privileged</vt:lpwstr>
  </property>
  <property fmtid="{D5CDD505-2E9C-101B-9397-08002B2CF9AE}" pid="7" name="MSIP_Label_c111c204-3025-4293-a668-517002c3f023_Name">
    <vt:lpwstr>OFFICIAL</vt:lpwstr>
  </property>
  <property fmtid="{D5CDD505-2E9C-101B-9397-08002B2CF9AE}" pid="8" name="MSIP_Label_c111c204-3025-4293-a668-517002c3f023_SiteId">
    <vt:lpwstr>8e823e99-cbcb-430f-a0f6-af1365c21e22</vt:lpwstr>
  </property>
  <property fmtid="{D5CDD505-2E9C-101B-9397-08002B2CF9AE}" pid="9" name="MSIP_Label_c111c204-3025-4293-a668-517002c3f023_ActionId">
    <vt:lpwstr>3d931018-5f5e-424f-a250-d2a450004323</vt:lpwstr>
  </property>
  <property fmtid="{D5CDD505-2E9C-101B-9397-08002B2CF9AE}" pid="10" name="MSIP_Label_c111c204-3025-4293-a668-517002c3f023_ContentBits">
    <vt:lpwstr>3</vt:lpwstr>
  </property>
</Properties>
</file>